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car.gutierrez\Downloads\"/>
    </mc:Choice>
  </mc:AlternateContent>
  <xr:revisionPtr revIDLastSave="0" documentId="8_{2EB0BE85-D254-42BB-A35C-C98E422F56E5}" xr6:coauthVersionLast="47" xr6:coauthVersionMax="47" xr10:uidLastSave="{00000000-0000-0000-0000-000000000000}"/>
  <bookViews>
    <workbookView xWindow="-120" yWindow="-120" windowWidth="33150" windowHeight="18030" xr2:uid="{00000000-000D-0000-FFFF-FFFF00000000}"/>
  </bookViews>
  <sheets>
    <sheet name="I trimestre" sheetId="25" r:id="rId1"/>
  </sheets>
  <definedNames>
    <definedName name="_xlnm._FilterDatabase" localSheetId="0" hidden="1">'I trimestre'!$A$2:$M$2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3" i="25" l="1"/>
  <c r="M124" i="25"/>
  <c r="M125" i="25"/>
  <c r="M121" i="25"/>
  <c r="M122" i="25"/>
  <c r="M120" i="25"/>
  <c r="M117" i="25"/>
  <c r="M118" i="25"/>
  <c r="M115" i="25"/>
  <c r="M113" i="25"/>
  <c r="M111" i="25"/>
  <c r="M109" i="25"/>
  <c r="L123" i="25"/>
  <c r="L124" i="25"/>
  <c r="L125" i="25"/>
  <c r="L120" i="25"/>
  <c r="L121" i="25"/>
  <c r="L122" i="25"/>
  <c r="L118" i="25"/>
  <c r="L113" i="25"/>
  <c r="L115" i="25"/>
  <c r="L109" i="25"/>
  <c r="L111" i="25"/>
  <c r="M107" i="25"/>
  <c r="M106" i="25"/>
  <c r="M105" i="25"/>
  <c r="M104" i="25"/>
  <c r="M102" i="25"/>
  <c r="M101" i="25"/>
  <c r="M99" i="25"/>
  <c r="M98" i="25"/>
  <c r="L102" i="25"/>
  <c r="L101" i="25"/>
  <c r="L98" i="25"/>
  <c r="M97" i="25"/>
  <c r="M96" i="25"/>
  <c r="M94" i="25"/>
  <c r="M92" i="25"/>
  <c r="M91" i="25"/>
  <c r="M90" i="25"/>
  <c r="M89" i="25"/>
  <c r="M88" i="25"/>
  <c r="M87" i="25"/>
  <c r="M86" i="25"/>
  <c r="M85" i="25"/>
  <c r="M84" i="25"/>
  <c r="M83" i="25"/>
  <c r="M82" i="25"/>
  <c r="L88" i="25"/>
  <c r="L87" i="25"/>
  <c r="L86" i="25"/>
  <c r="L85" i="25"/>
  <c r="L83" i="25"/>
  <c r="L8" i="25"/>
  <c r="M3" i="25"/>
  <c r="M4" i="25"/>
  <c r="M5" i="25"/>
  <c r="M6" i="25"/>
  <c r="M7" i="25"/>
  <c r="M8" i="25"/>
  <c r="M9" i="25"/>
  <c r="M25" i="25"/>
  <c r="K108" i="25"/>
  <c r="K110" i="25"/>
  <c r="K112" i="25"/>
  <c r="K114" i="25"/>
  <c r="K116" i="25"/>
  <c r="K119" i="25"/>
  <c r="J3" i="25"/>
  <c r="L3" i="25" s="1"/>
  <c r="J4" i="25"/>
  <c r="L4" i="25" s="1"/>
  <c r="J104" i="25"/>
  <c r="J107" i="25"/>
  <c r="J106" i="25"/>
  <c r="J105" i="25"/>
  <c r="M103" i="25"/>
  <c r="L103" i="25"/>
  <c r="J97" i="25"/>
  <c r="L97" i="25" s="1"/>
  <c r="J96" i="25"/>
  <c r="L96" i="25" s="1"/>
  <c r="J95" i="25"/>
  <c r="J94" i="25"/>
  <c r="L94" i="25" s="1"/>
  <c r="J93" i="25"/>
  <c r="J92" i="25"/>
  <c r="L92" i="25" s="1"/>
  <c r="J91" i="25"/>
  <c r="L91" i="25" s="1"/>
  <c r="J90" i="25"/>
  <c r="L90" i="25" s="1"/>
  <c r="J89" i="25"/>
  <c r="L89" i="25" s="1"/>
  <c r="M46" i="25"/>
  <c r="J46" i="25"/>
  <c r="L46" i="25" s="1"/>
  <c r="M31" i="25"/>
  <c r="M45" i="25"/>
  <c r="J45" i="25"/>
  <c r="J43" i="25"/>
  <c r="M40" i="25"/>
  <c r="J40" i="25"/>
  <c r="M39" i="25"/>
  <c r="J39" i="25"/>
  <c r="M36" i="25"/>
  <c r="J36" i="25"/>
  <c r="M35" i="25"/>
  <c r="J35" i="25"/>
  <c r="M34" i="25"/>
  <c r="J34" i="25"/>
  <c r="M33" i="25"/>
  <c r="J33" i="25"/>
  <c r="M32" i="25"/>
  <c r="J32" i="25"/>
  <c r="J31" i="25"/>
  <c r="M81" i="25"/>
  <c r="M80" i="25"/>
  <c r="M79" i="25"/>
  <c r="M78" i="25"/>
  <c r="M73" i="25"/>
  <c r="L73" i="25"/>
  <c r="M72" i="25"/>
  <c r="M62" i="25"/>
  <c r="M77" i="25"/>
  <c r="L77" i="25"/>
  <c r="M76" i="25"/>
  <c r="M75" i="25"/>
  <c r="L75" i="25"/>
  <c r="M71" i="25"/>
  <c r="L71" i="25"/>
  <c r="M70" i="25"/>
  <c r="L70" i="25"/>
  <c r="M69" i="25"/>
  <c r="L69" i="25"/>
  <c r="M67" i="25"/>
  <c r="L67" i="25"/>
  <c r="M53" i="25"/>
  <c r="J53" i="25"/>
  <c r="L53" i="25" s="1"/>
  <c r="M52" i="25"/>
  <c r="J52" i="25"/>
  <c r="M49" i="25"/>
  <c r="J49" i="25"/>
  <c r="L49" i="25" s="1"/>
  <c r="M48" i="25"/>
  <c r="J48" i="25"/>
  <c r="M68" i="25"/>
  <c r="L68" i="25"/>
  <c r="M66" i="25"/>
  <c r="M65" i="25"/>
  <c r="L65" i="25"/>
  <c r="M63" i="25"/>
  <c r="L63" i="25"/>
  <c r="M57" i="25"/>
  <c r="M51" i="25"/>
  <c r="J51" i="25"/>
  <c r="L51" i="25" s="1"/>
  <c r="M50" i="25"/>
  <c r="J50" i="25"/>
  <c r="L50" i="25" s="1"/>
  <c r="M47" i="25"/>
  <c r="J47" i="25"/>
  <c r="L47" i="25" s="1"/>
  <c r="M58" i="25"/>
  <c r="M56" i="25"/>
  <c r="J56" i="25"/>
  <c r="M55" i="25"/>
  <c r="J55" i="25"/>
  <c r="L55" i="25" s="1"/>
  <c r="M54" i="25"/>
  <c r="J54" i="25"/>
  <c r="M64" i="25"/>
  <c r="M61" i="25"/>
  <c r="L61" i="25"/>
  <c r="M60" i="25"/>
  <c r="L60" i="25"/>
  <c r="M59" i="25"/>
  <c r="L59" i="25"/>
  <c r="M44" i="25"/>
  <c r="J44" i="25"/>
  <c r="M42" i="25"/>
  <c r="J42" i="25"/>
  <c r="M41" i="25"/>
  <c r="J41" i="25"/>
  <c r="L41" i="25" s="1"/>
  <c r="M38" i="25"/>
  <c r="J38" i="25"/>
  <c r="M37" i="25"/>
  <c r="J37" i="25"/>
  <c r="M30" i="25"/>
  <c r="J30" i="25"/>
  <c r="L30" i="25" s="1"/>
  <c r="M29" i="25"/>
  <c r="J29" i="25"/>
  <c r="J28" i="25"/>
  <c r="M27" i="25"/>
  <c r="J27" i="25"/>
  <c r="M26" i="25"/>
  <c r="J26" i="25"/>
  <c r="L26" i="25" s="1"/>
  <c r="J25" i="25"/>
  <c r="L25" i="25" s="1"/>
  <c r="M24" i="25"/>
  <c r="J24" i="25"/>
  <c r="M23" i="25"/>
  <c r="J23" i="25"/>
  <c r="J6" i="25"/>
  <c r="L6" i="25" s="1"/>
  <c r="J5" i="25"/>
  <c r="N23" i="25" l="1"/>
  <c r="M119" i="25"/>
  <c r="L119" i="25"/>
  <c r="M116" i="25"/>
  <c r="L116" i="25"/>
  <c r="M114" i="25"/>
  <c r="L114" i="25"/>
  <c r="M112" i="25"/>
  <c r="L112" i="25"/>
  <c r="M110" i="25"/>
  <c r="L110" i="25"/>
  <c r="M108" i="25"/>
  <c r="L108" i="25"/>
</calcChain>
</file>

<file path=xl/sharedStrings.xml><?xml version="1.0" encoding="utf-8"?>
<sst xmlns="http://schemas.openxmlformats.org/spreadsheetml/2006/main" count="634" uniqueCount="301">
  <si>
    <t>Plan de Acción Institucional 2026</t>
  </si>
  <si>
    <t xml:space="preserve">Programación I Trimestre </t>
  </si>
  <si>
    <t>Seguimiento I Trimestre</t>
  </si>
  <si>
    <t xml:space="preserve">Dependencia responsable </t>
  </si>
  <si>
    <t>Objetivos Estratégicos</t>
  </si>
  <si>
    <t xml:space="preserve">ID PAI </t>
  </si>
  <si>
    <t xml:space="preserve">Indicador </t>
  </si>
  <si>
    <t>Unidad de Medida</t>
  </si>
  <si>
    <t>Meta 2026</t>
  </si>
  <si>
    <t xml:space="preserve">Enero </t>
  </si>
  <si>
    <t>Febrero</t>
  </si>
  <si>
    <t>Marzo</t>
  </si>
  <si>
    <t>Programación acumulada</t>
  </si>
  <si>
    <t xml:space="preserve">Avance acumulado </t>
  </si>
  <si>
    <t>% 
Avance acumulado</t>
  </si>
  <si>
    <t>% 
Cumplimiento meta</t>
  </si>
  <si>
    <t>DGJT - Subdirección de Seguridad Jurídica y Subdirección de Procesos Agrarios y Gestión Jurídica</t>
  </si>
  <si>
    <t>Hectáreas de pequeña y mediana propiedad rural, formalizadas</t>
  </si>
  <si>
    <t>PAI - 22</t>
  </si>
  <si>
    <t>Actos Administrativos de reconocimiento de sentencias judiciales expedidos</t>
  </si>
  <si>
    <t xml:space="preserve">Número </t>
  </si>
  <si>
    <t>DGJT - Subdirección de Seguridad Jurídica</t>
  </si>
  <si>
    <t>PAI - 23</t>
  </si>
  <si>
    <t>Hectáreas de propiedad privada rural formalizada con acto administrativo expedido</t>
  </si>
  <si>
    <t>Hectáreas</t>
  </si>
  <si>
    <t>PAI - 24</t>
  </si>
  <si>
    <t>Hectáreas de propiedad privada rural formalizada con acto administrativo registrado ante ORIP</t>
  </si>
  <si>
    <t>PAI - 25</t>
  </si>
  <si>
    <t xml:space="preserve">Títulos de propiedad privada rural formalizada con acto administrativo expedido </t>
  </si>
  <si>
    <t xml:space="preserve">Títulos </t>
  </si>
  <si>
    <t>Hectáreas entregadas a través del fondo de tierras</t>
  </si>
  <si>
    <t>PAI - 38</t>
  </si>
  <si>
    <t>Hectáreas de procesos agrarios con acto administrativo definitivo</t>
  </si>
  <si>
    <t>PAI - 39</t>
  </si>
  <si>
    <t>Hectáreas de procesos agrarios con acto de cierre de etapa administrativa que ordena presentar demanda</t>
  </si>
  <si>
    <t>Dirección de Gestión Juridica de Tierras</t>
  </si>
  <si>
    <t>PAI -  40</t>
  </si>
  <si>
    <t>Hectáreas aprehendidas materialmente</t>
  </si>
  <si>
    <t>DGOSP - Subdirección de Planeación Operativa</t>
  </si>
  <si>
    <t>Acciones de ordenamiento del territorio</t>
  </si>
  <si>
    <t>PAI - 58</t>
  </si>
  <si>
    <t xml:space="preserve"> Tierras enrutadas</t>
  </si>
  <si>
    <t>Dirección de Gestión del Ordenamiento Social de la Propiedad</t>
  </si>
  <si>
    <t>PAI - 59</t>
  </si>
  <si>
    <t>Documentos de investigación elaborados</t>
  </si>
  <si>
    <t>PAI - 60</t>
  </si>
  <si>
    <t>Tierras con procesos físico y jurídico levantadas</t>
  </si>
  <si>
    <t>PAI - 61</t>
  </si>
  <si>
    <t xml:space="preserve">Planes de ordenamiento social de la propiedad rural - POSPR aprobados </t>
  </si>
  <si>
    <t>DGOSP - Subdirección de Sistemas de Información de Tierras</t>
  </si>
  <si>
    <t>PAI - 62</t>
  </si>
  <si>
    <t>Resoluciones de inclusión al Registro de Sujetos de Ordenamiento - RESO expedidas</t>
  </si>
  <si>
    <t>Acciones Transversales</t>
  </si>
  <si>
    <t>PAI - 67</t>
  </si>
  <si>
    <t>Herramientas tecnológicas fortalecidas</t>
  </si>
  <si>
    <t>PAI - 68</t>
  </si>
  <si>
    <t>Índice de capacidad en la prestación de servicios tecnológicos</t>
  </si>
  <si>
    <t>Porcentaje</t>
  </si>
  <si>
    <t>PAI - 114</t>
  </si>
  <si>
    <t>Plan Estratégico de Tecnologías de la Información y las Comunicaciones -PETI formulado, aprobado y publicado</t>
  </si>
  <si>
    <r>
      <t xml:space="preserve">1 </t>
    </r>
    <r>
      <rPr>
        <sz val="8"/>
        <color rgb="FF000000"/>
        <rFont val="Arial Narrow"/>
        <family val="2"/>
      </rPr>
      <t>​</t>
    </r>
  </si>
  <si>
    <t>PAI - 115</t>
  </si>
  <si>
    <t>Seguimiento al Plan de acción del PETI realizado</t>
  </si>
  <si>
    <t>PAI - 116</t>
  </si>
  <si>
    <t>Plan de Tratamiento de Riesgos de Seguridad y Privacidad de la Información formulado, aprobado y publicado</t>
  </si>
  <si>
    <t>PAI - 117</t>
  </si>
  <si>
    <t>Seguimiento al Plan de acción del Plan de Tratamiento de Riesgos de Seguridad y Privacidad de la Información realizado</t>
  </si>
  <si>
    <t>PAI - 118</t>
  </si>
  <si>
    <t>Plan de Seguridad y Privacidad de la Información formulado, aprobado y publicado</t>
  </si>
  <si>
    <r>
      <t>1</t>
    </r>
    <r>
      <rPr>
        <sz val="8"/>
        <color rgb="FF000000"/>
        <rFont val="Arial Narrow"/>
        <family val="2"/>
      </rPr>
      <t>​</t>
    </r>
  </si>
  <si>
    <t>PAI - 119</t>
  </si>
  <si>
    <t>Seguimiento al Plan de Seguridad y Privacidad de la Información realizado</t>
  </si>
  <si>
    <t>DAE - Subdirección de Asuntos Étnicos</t>
  </si>
  <si>
    <t>PAI - 14</t>
  </si>
  <si>
    <t>Hectáreas formalizadas a través de la constitución o reestructuración de resguardos indígenas con acto administrativo expedido</t>
  </si>
  <si>
    <t>PAI - 15</t>
  </si>
  <si>
    <t>Hectáreas formalizadas a través de la constitución o reestructuración de resguardos indígenas con acto administrativo registrado ante ORIP</t>
  </si>
  <si>
    <t>PAI - 16</t>
  </si>
  <si>
    <t>Hectáreas formalizadas a través de la ampliación de resguardos indígenas con acto administrativo expedido</t>
  </si>
  <si>
    <t>PAI - 17</t>
  </si>
  <si>
    <t>Hectáreas formalizadas a través de la ampliación de resguardos indígenas con acto administrativo registrado ante ORIP</t>
  </si>
  <si>
    <t>PAI - 18</t>
  </si>
  <si>
    <t>Hectáreas formalizadas a través de la titulación colectiva a comunidades negras con acto administrativo expedido</t>
  </si>
  <si>
    <t>PAI - 19</t>
  </si>
  <si>
    <t>Hectáreas formalizadas a través de la titulación colectiva a comunidades negras con acto administrativo registrado ante ORIP</t>
  </si>
  <si>
    <t>PAI - 20</t>
  </si>
  <si>
    <t>Hectáreas formalizadas a través de la ampliación de las tierras de comunidades negras con acto administrativo expedido</t>
  </si>
  <si>
    <t>PAI - 21</t>
  </si>
  <si>
    <t>Hectáreas formalizadas a través de la ampliación de las tierras de las comunidades negras con acto administrativo registrado ante ORIP</t>
  </si>
  <si>
    <t>Dirección de Asuntos Étnicos</t>
  </si>
  <si>
    <t>PAI - 32</t>
  </si>
  <si>
    <t>Hectáreas adquiridas para comunidades Indígenas</t>
  </si>
  <si>
    <t>PAI - 33</t>
  </si>
  <si>
    <t>Hectáreas entregadas provisionalmente a las comunidades indígenas</t>
  </si>
  <si>
    <t>PAI - 34</t>
  </si>
  <si>
    <t>Mejoras adquiridas con registro ante la ORIP</t>
  </si>
  <si>
    <t>PAI - 35</t>
  </si>
  <si>
    <t>Hectáreas adquiridas para comunidades negras</t>
  </si>
  <si>
    <t>PAI - 36</t>
  </si>
  <si>
    <t>Hectáreas entregadas provisionalmente a las comunidades negras</t>
  </si>
  <si>
    <t>PAI - 37</t>
  </si>
  <si>
    <t>Mejoras adquiridas con registro ante ORIP</t>
  </si>
  <si>
    <t>PAI - 100</t>
  </si>
  <si>
    <t>Decisión de fondo sobre medidas de protección provisional de territorios  ancestrales para comunidades negras</t>
  </si>
  <si>
    <t>PAI - 101</t>
  </si>
  <si>
    <t>Territorios de comunidades negras delimitados</t>
  </si>
  <si>
    <t>PAI - 102</t>
  </si>
  <si>
    <t>Número de actas de concertación y mediación comunidades negras</t>
  </si>
  <si>
    <t>PAI - 103</t>
  </si>
  <si>
    <t>Iniciativas comunitarias que contribuyan a la soberanía alimentaria para comunidades negras</t>
  </si>
  <si>
    <t>PAI - 104</t>
  </si>
  <si>
    <t>Decisiones de fondo sobre las medidas de protección provisional de territorio ancestrales para comunidades indígenas</t>
  </si>
  <si>
    <t>PAI - 105</t>
  </si>
  <si>
    <t>Territorios de comunidades indígenas delimitados</t>
  </si>
  <si>
    <t>PAI - 106</t>
  </si>
  <si>
    <t>Número de actas de concertación y mediación comunidades indigenas</t>
  </si>
  <si>
    <t>PAI - 111</t>
  </si>
  <si>
    <t>Decisiones del fondo sobre la clarificación de la vigencia legal del título de origen colonial o republicano para comunidades indígenas</t>
  </si>
  <si>
    <t>PAI - 112</t>
  </si>
  <si>
    <t>Iniciativas comunitarias que contribuyan a la soberanía alimentaria para comunidades Indígenas</t>
  </si>
  <si>
    <t>PAI - 113</t>
  </si>
  <si>
    <t>Actos administrativos de delimitación político administrativa para comunidades Indígenas</t>
  </si>
  <si>
    <t>DAT - Subdirección de  Acceso a Tierras por Demanda y Descongestión
Subdirección de Acceso a Tierras en Zonas Focalizadas</t>
  </si>
  <si>
    <t xml:space="preserve">PAI - 1 </t>
  </si>
  <si>
    <t>Hectáreas de baldíos formalizadas con acto administrativo registrado ante ORIP</t>
  </si>
  <si>
    <t>DAT - Subdirección de Administración de Tierras de la Nación</t>
  </si>
  <si>
    <t>PAI - 2</t>
  </si>
  <si>
    <t xml:space="preserve">Baldíos formalizados a entidades de derecho público - EDP con acto administrativo registrado ante ORIP </t>
  </si>
  <si>
    <t>PAI - 3</t>
  </si>
  <si>
    <t>Actos administrativos expedidos por el proceso de formalización a entidades de derecho público - EDP</t>
  </si>
  <si>
    <t>PAI - 4</t>
  </si>
  <si>
    <t>Actos administrativos expedidos por el proceso de formalización de baldíos</t>
  </si>
  <si>
    <t>PAI - 5</t>
  </si>
  <si>
    <t>Hectáreas formalizadas de baldíos a mujeres rurales con acto administrativo registrado ante ORIP</t>
  </si>
  <si>
    <t>PAI - 6</t>
  </si>
  <si>
    <t>Hectáreas formalizadas mediante el reconocimiento y asignación de derechos de uso con acto administrativo registrado ante ORIP</t>
  </si>
  <si>
    <t>PAI - 7</t>
  </si>
  <si>
    <t>Actos administrativos expedidos por el proceso de formalización - Derechos de Uso</t>
  </si>
  <si>
    <t>DAT - Subdirección de  Acceso a Tierras por Demanda y Descongestión</t>
  </si>
  <si>
    <t>PAI - 11</t>
  </si>
  <si>
    <t>Hectáreas de bienes fiscales patrimoniales formalizados con ocupación previa con acto administrativo registrado ante ORIP</t>
  </si>
  <si>
    <t>PAI - 12</t>
  </si>
  <si>
    <t>Actos administrativos expedidos por el proceso de formalización de bienes fiscales patrimoniales con ocupación previa</t>
  </si>
  <si>
    <t>PAI - 13</t>
  </si>
  <si>
    <t>Hectáreas formalizadas de bienes fiscales patrimoniales con ocupación previa a mujeres rurales con acto administrativo registrado ante ORIP</t>
  </si>
  <si>
    <t>Títulos formalizados a mujeres rurales mediante título individual</t>
  </si>
  <si>
    <t>PAI - 26</t>
  </si>
  <si>
    <t>Títulos formalizados de baldíos a mujeres rurales con acto administrativo registrado ante ORIP</t>
  </si>
  <si>
    <t>PAI - 27</t>
  </si>
  <si>
    <t>Títulos formalizados de bienes fiscales patrimoniales con ocupación previa a mujeres rurales con acto administrativo registrado ante ORIP</t>
  </si>
  <si>
    <t>DAT - Dirección de Acceso a Tierras
Subdirección de Acceso a Tierras en Zonas Focalizadas</t>
  </si>
  <si>
    <t>PAI -  41</t>
  </si>
  <si>
    <t>Títulos adjudicados de bienes fiscales patrimoniales a mujeres rurales con acto administrativo registrado ante ORIP</t>
  </si>
  <si>
    <t>PAI - 28</t>
  </si>
  <si>
    <t>Hectáreas adjudicadas de bienes fiscales patrimoniales con acto administrativo registrado ante ORIP</t>
  </si>
  <si>
    <t>PAI - 29</t>
  </si>
  <si>
    <t>Actos administrativos expedidos por el proceso de adjudicación de bienes fiscales patrimoniales</t>
  </si>
  <si>
    <t>Dirección de Acceso a Tierras</t>
  </si>
  <si>
    <t>PAI - 31</t>
  </si>
  <si>
    <t>Hectáreas adquiridas de tierra rural</t>
  </si>
  <si>
    <t>DAT - Subdirección de Acceso a Tierras en Zonas Focalizadas</t>
  </si>
  <si>
    <t>PAI - 50</t>
  </si>
  <si>
    <t>Hectáreas materializadas a través del Subsidio</t>
  </si>
  <si>
    <t>Hectáreas entregadas a mujeres rurales a través del Fondo de Tierras (Título individual)</t>
  </si>
  <si>
    <t>PAI - 30</t>
  </si>
  <si>
    <t>Hectáreas adjudicadas de bienes fiscales patrimoniales a mujeres rurales con acto administrativo registrado ante ORIP</t>
  </si>
  <si>
    <t>Hectáreas entregadas a mujeres rurales través del fondo de tierras (título individual)</t>
  </si>
  <si>
    <t>PAI - 49</t>
  </si>
  <si>
    <t>Hectáreas entregadas a mujeres beneficiarias con la materialización del subsidio</t>
  </si>
  <si>
    <t>PAI - 51</t>
  </si>
  <si>
    <t>Actos administrativos expedidos a mujeres beneficiarias de subsidio</t>
  </si>
  <si>
    <t>Títulos entregados a través del Fondo de Tierras</t>
  </si>
  <si>
    <t>PAI - 42</t>
  </si>
  <si>
    <t xml:space="preserve">Hectáreas ingresadas al fondo de tierras </t>
  </si>
  <si>
    <t>PAI - 52</t>
  </si>
  <si>
    <t>Actos administrativos expedidos a familias beneficiarias del subsidio</t>
  </si>
  <si>
    <t>PAI - 43</t>
  </si>
  <si>
    <t>Municipios recalculados con el fin de determinar las extensiones máximas y mínimas de las Unidades Agrícolas Familiares</t>
  </si>
  <si>
    <t>PAI - 44</t>
  </si>
  <si>
    <t>Planes de Desarrollo Sostenible - PDS de Zonas de Reserva Campesina - ZRC presentados para aprobación del Consejo Directivo</t>
  </si>
  <si>
    <t>PAI - 45</t>
  </si>
  <si>
    <t xml:space="preserve">Acompañamiento a Zonas de Reserva Campesina - ZRC constituidas </t>
  </si>
  <si>
    <t>PAI - 46</t>
  </si>
  <si>
    <t>Territorios Campesinos Agroalimentarios - TECAM presentados para aprobación del Consejo Directivo</t>
  </si>
  <si>
    <t>PAI - 53</t>
  </si>
  <si>
    <t>Iniciativas Productivas Cofinanciadas</t>
  </si>
  <si>
    <t>PAI - 54</t>
  </si>
  <si>
    <t>Porcentaje de respuesta de solicitudes relacionadas con limitaciones a la propiedad</t>
  </si>
  <si>
    <t xml:space="preserve">Porcentaje </t>
  </si>
  <si>
    <t>PAI - 55</t>
  </si>
  <si>
    <t>Hectareas revisadas y actualizadas del Fondo de Tierras (Depuración del Fondo)</t>
  </si>
  <si>
    <t>PAI - 56</t>
  </si>
  <si>
    <t>Informes semestrales de la gestión de administración de baldíos en Islas del Rosario - San Bernardo</t>
  </si>
  <si>
    <t>PAI - 57</t>
  </si>
  <si>
    <t>Número de servidumbre sobre predios de la nación otorgados</t>
  </si>
  <si>
    <t>PAI - 63</t>
  </si>
  <si>
    <t>Proyectos productivos estructurados</t>
  </si>
  <si>
    <t>PAI - 64</t>
  </si>
  <si>
    <t>Proyectos productivos con cierre tecnico y financiero</t>
  </si>
  <si>
    <t>PAI - 65</t>
  </si>
  <si>
    <t>Acompañamiento  técnico y financiero.de los proyectos productivos</t>
  </si>
  <si>
    <t>PAI - 66</t>
  </si>
  <si>
    <t>Numero de Familias Capacitadas</t>
  </si>
  <si>
    <t xml:space="preserve">Dirección General - Oficina de Planeación </t>
  </si>
  <si>
    <t>PAI - 85</t>
  </si>
  <si>
    <t>Proyectos de inversión apoyados con asistencia técnica para su formulación y/o actualización</t>
  </si>
  <si>
    <t>PAI - 86</t>
  </si>
  <si>
    <t>Sistema Integrado de Gestión administrado y sostenido institucionalmente</t>
  </si>
  <si>
    <t>PAI - 87</t>
  </si>
  <si>
    <t>Socializaciones del Sistema Integrado de Gestión realizadas y difundidas en las dependencias institucionales y entidades que las requieran</t>
  </si>
  <si>
    <t>PAI - 93</t>
  </si>
  <si>
    <t>Herramienta de seguimiento y control de recursos implementada</t>
  </si>
  <si>
    <t>PAI - 94</t>
  </si>
  <si>
    <t>Informes de análisis presupuestal elaborados y socializados</t>
  </si>
  <si>
    <t>PAI - 95</t>
  </si>
  <si>
    <t>Monitoreo al avance de los planes, metas y objetivos institucionales y la generación de alertas tempranas</t>
  </si>
  <si>
    <t>PAI - 96</t>
  </si>
  <si>
    <t>Plan de acción institucional formulado y publicado oportunamente</t>
  </si>
  <si>
    <t>Dirección General - Oficina de Control Interno</t>
  </si>
  <si>
    <t>PAI - 99</t>
  </si>
  <si>
    <t xml:space="preserve">Actividades del Plan Anual de Auditorías ejecutadas </t>
  </si>
  <si>
    <t>Dirección General - Oficina Jurídica</t>
  </si>
  <si>
    <t>PAI - 81</t>
  </si>
  <si>
    <t>Gestión en la atención de procesos judiciales</t>
  </si>
  <si>
    <t>PAI - 82</t>
  </si>
  <si>
    <t>Emisión de conceptos y viabilidades jurídicas</t>
  </si>
  <si>
    <t>PAI - 83</t>
  </si>
  <si>
    <t>Gestión de los procesos disciplinarios</t>
  </si>
  <si>
    <t>PAI - 84</t>
  </si>
  <si>
    <t>Gestión del seguimiento al cumplimiento de las acciones del Plan de Acción de la Política de Prevención del Daño Antijurídico (PPDA) 2026–2027</t>
  </si>
  <si>
    <t>Dirección General - Oficina del Inspector de la Gestión de Tierras</t>
  </si>
  <si>
    <t>PAI - 89</t>
  </si>
  <si>
    <t>Informes de fortalecimiento institucional elaborados</t>
  </si>
  <si>
    <t>PAI - 90</t>
  </si>
  <si>
    <t>Informes de gestión para la Presidencia de la República presentados</t>
  </si>
  <si>
    <t>PAI - 91</t>
  </si>
  <si>
    <t>Estrategias para la lucha contra la corrupción diseñadas</t>
  </si>
  <si>
    <t>PAI - 92</t>
  </si>
  <si>
    <t>Estrategias para la lucha contra la corrupción implementadas</t>
  </si>
  <si>
    <t>Dirección General - Diálogo Social</t>
  </si>
  <si>
    <t>PAI - 47</t>
  </si>
  <si>
    <t>Comités Municipales de Reforma Agraria (CMRA) constituidos</t>
  </si>
  <si>
    <t>PAI - 48</t>
  </si>
  <si>
    <t>Sesiones de funcionamiento del CMRA realizadas</t>
  </si>
  <si>
    <t>PAI - 107</t>
  </si>
  <si>
    <t>Sesiones del Comité para las Mujeres Rurales y Enfoques Diferenciales realizadas en la entidad</t>
  </si>
  <si>
    <t>PAI - 108</t>
  </si>
  <si>
    <t>Plan de acción de transversalización de los enfoques diferenciales implementado en los procesos misionales y estratégicos de la entidad</t>
  </si>
  <si>
    <t>PAI - 109</t>
  </si>
  <si>
    <t>Subcomités de Mujer Rural y Enfoques Diferenciales constituidos en el marco de los CMRA</t>
  </si>
  <si>
    <t>PAI - 110</t>
  </si>
  <si>
    <t>Espacios de participación / fortalecimiento de capacidades en temas de Mujer Rural y Enfoques Diferenciales</t>
  </si>
  <si>
    <t xml:space="preserve">Dirección General - Equipo de Gestión de Comunicaciones </t>
  </si>
  <si>
    <t>PAI - 88</t>
  </si>
  <si>
    <t>Piezas comunicativas publicadas</t>
  </si>
  <si>
    <t>Dirección General - Coordinación Unidades de Gestión Territorial - UGT</t>
  </si>
  <si>
    <t>PAI - 8</t>
  </si>
  <si>
    <t>Hectareas formalizadas con acto administrativo registrado ante ORIP por las Unidades de Gestión Territorial -UGT</t>
  </si>
  <si>
    <t>PAI - 9</t>
  </si>
  <si>
    <t>Titulos formalizados con acto administrativo expedido por las Unidades de Gestión Territorial -UGT</t>
  </si>
  <si>
    <t>PAI - 10</t>
  </si>
  <si>
    <t>Hectareas formalizadas con acto administrativo expedido por las Unidades de Gestión Territorial -UGT</t>
  </si>
  <si>
    <t>Secretaría General - Subdirección Administrativa y Financiera</t>
  </si>
  <si>
    <t>PAI - 69</t>
  </si>
  <si>
    <t xml:space="preserve">Plan Institucional de Archivos-PINAR ejecutado </t>
  </si>
  <si>
    <t>Secretaría General - Subdirección de Talento Humano</t>
  </si>
  <si>
    <t>PAI - 70</t>
  </si>
  <si>
    <t>Plan Institucional de Capacitación formulado, aprobado y publicado</t>
  </si>
  <si>
    <t>PAI - 71</t>
  </si>
  <si>
    <t xml:space="preserve">Seguimiento realizado a la ejecución del Plan Institucional de Capacitación </t>
  </si>
  <si>
    <t>PAI - 72</t>
  </si>
  <si>
    <t>Plan de Bienestar Social e Incentivos Institucionales formulado, aprobado y publicado</t>
  </si>
  <si>
    <t>PAI - 73</t>
  </si>
  <si>
    <t>Seguimiento realizado a la ejecución del Plan de Bienestar Social e Incentivos Institucionales</t>
  </si>
  <si>
    <t>PAI - 74</t>
  </si>
  <si>
    <t>Plan Estratégico de Talento Humano formulado, aprobado y publicado</t>
  </si>
  <si>
    <t>PAI - 75</t>
  </si>
  <si>
    <t>Seguimiento realizado a la ejecución del Plan Estratégico de Talento Humano</t>
  </si>
  <si>
    <t>PAI - 76</t>
  </si>
  <si>
    <t>Plan Anual de Trabajo en Seguridad y Salud en el Trabajo formulado, aprobado y publicado</t>
  </si>
  <si>
    <t>PAI - 77</t>
  </si>
  <si>
    <t>Seguimiento realizado a la ejecución del Plan Anual de Trabajo en Seguridad y Salud en el Trabajo</t>
  </si>
  <si>
    <t>Secretaría General</t>
  </si>
  <si>
    <t>PAI - 78</t>
  </si>
  <si>
    <t>Seguimiento realizado a las actividades de atencion a la ciudadania</t>
  </si>
  <si>
    <t>PAI - 79</t>
  </si>
  <si>
    <t xml:space="preserve">Estrategia de seguimiento a la gestión contractual formulada y aprobada </t>
  </si>
  <si>
    <t>PAI - 80</t>
  </si>
  <si>
    <t xml:space="preserve">Estrategia de seguimiento a la gestión contractual </t>
  </si>
  <si>
    <t>PAI - 97</t>
  </si>
  <si>
    <t>Seguimiento realizado al funcionamiento de los canales de conectividad</t>
  </si>
  <si>
    <t>PAI - 98</t>
  </si>
  <si>
    <t>Seguimiento realizado al funcionamiento de la plataforma tecnológica, interoperabilidad y gestión de la información</t>
  </si>
  <si>
    <t>PAI - 120</t>
  </si>
  <si>
    <t>Plan anual de adquisiciones formulado, aprobado y publicado</t>
  </si>
  <si>
    <t>PAI - 121</t>
  </si>
  <si>
    <t>PAABS Actualizado y publicado</t>
  </si>
  <si>
    <t>PAI - 122</t>
  </si>
  <si>
    <t>Plan Anual de Vacantes formulado, aprobado y publicado</t>
  </si>
  <si>
    <t>PAI - 123</t>
  </si>
  <si>
    <t>Plan de Previsión de Recursos Humanos formulado, aprobado y publicado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</si>
</sst>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$&quot;* #,##0.00_-;\-&quot;$&quot;* #,##0.00_-;_-&quot;$&quot;* &quot;-&quot;??_-;_-@_-"/>
    <numFmt numFmtId="166" formatCode="#,##0.0"/>
    <numFmt numFmtId="167" formatCode="0.0%"/>
    <numFmt numFmtId="168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sz val="12"/>
      <color rgb="FF000000"/>
      <name val="Arial Narrow"/>
      <family val="2"/>
    </font>
    <font>
      <sz val="8"/>
      <color rgb="FF000000"/>
      <name val="Arial Narrow"/>
      <family val="2"/>
    </font>
    <font>
      <sz val="1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42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3">
    <xf numFmtId="0" fontId="0" fillId="0" borderId="0" xfId="0"/>
    <xf numFmtId="0" fontId="0" fillId="2" borderId="0" xfId="0" applyFill="1"/>
    <xf numFmtId="0" fontId="4" fillId="2" borderId="0" xfId="0" applyFont="1" applyFill="1"/>
    <xf numFmtId="0" fontId="3" fillId="3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3" fontId="3" fillId="3" borderId="1" xfId="2" applyNumberFormat="1" applyFont="1" applyFill="1" applyBorder="1" applyAlignment="1">
      <alignment horizontal="center" vertical="center" wrapText="1"/>
    </xf>
    <xf numFmtId="0" fontId="3" fillId="6" borderId="1" xfId="2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6" fillId="2" borderId="1" xfId="7" applyFont="1" applyFill="1" applyBorder="1" applyAlignment="1" applyProtection="1">
      <alignment horizontal="center" vertical="center"/>
      <protection locked="0"/>
    </xf>
    <xf numFmtId="43" fontId="7" fillId="2" borderId="1" xfId="7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5" fillId="0" borderId="0" xfId="0" applyFont="1"/>
    <xf numFmtId="167" fontId="0" fillId="0" borderId="0" xfId="0" applyNumberFormat="1"/>
    <xf numFmtId="1" fontId="7" fillId="0" borderId="1" xfId="2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6" fillId="0" borderId="1" xfId="2" applyNumberFormat="1" applyFont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67" fontId="8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 applyProtection="1">
      <alignment horizontal="center" vertical="center"/>
      <protection locked="0"/>
    </xf>
    <xf numFmtId="0" fontId="7" fillId="2" borderId="1" xfId="2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3" fontId="7" fillId="0" borderId="1" xfId="2" applyNumberFormat="1" applyFont="1" applyBorder="1" applyAlignment="1" applyProtection="1">
      <alignment horizontal="center" vertical="center" wrapText="1"/>
      <protection locked="0"/>
    </xf>
    <xf numFmtId="3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167" fontId="8" fillId="0" borderId="1" xfId="7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2" borderId="1" xfId="2" applyFont="1" applyFill="1" applyBorder="1" applyAlignment="1">
      <alignment horizontal="center" vertical="center"/>
    </xf>
    <xf numFmtId="9" fontId="7" fillId="2" borderId="1" xfId="6" applyFont="1" applyFill="1" applyBorder="1" applyAlignment="1">
      <alignment horizontal="center" vertical="center"/>
    </xf>
    <xf numFmtId="167" fontId="8" fillId="0" borderId="1" xfId="7" applyNumberFormat="1" applyFont="1" applyBorder="1" applyAlignment="1" applyProtection="1">
      <alignment horizontal="center" vertical="center"/>
    </xf>
    <xf numFmtId="166" fontId="7" fillId="0" borderId="1" xfId="2" applyNumberFormat="1" applyFont="1" applyBorder="1" applyAlignment="1">
      <alignment horizontal="center" vertical="center" wrapText="1"/>
    </xf>
    <xf numFmtId="166" fontId="7" fillId="2" borderId="1" xfId="2" applyNumberFormat="1" applyFont="1" applyFill="1" applyBorder="1" applyAlignment="1" applyProtection="1">
      <alignment horizontal="center" vertical="center" wrapText="1"/>
      <protection locked="0"/>
    </xf>
    <xf numFmtId="166" fontId="7" fillId="0" borderId="1" xfId="2" applyNumberFormat="1" applyFont="1" applyBorder="1" applyAlignment="1" applyProtection="1">
      <alignment horizontal="center" vertical="center" wrapText="1"/>
      <protection locked="0"/>
    </xf>
    <xf numFmtId="0" fontId="8" fillId="2" borderId="1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3" fontId="8" fillId="2" borderId="1" xfId="2" applyNumberFormat="1" applyFont="1" applyFill="1" applyBorder="1" applyAlignment="1">
      <alignment horizontal="center" vertical="center" wrapText="1"/>
    </xf>
    <xf numFmtId="3" fontId="8" fillId="2" borderId="1" xfId="2" applyNumberFormat="1" applyFont="1" applyFill="1" applyBorder="1" applyAlignment="1" applyProtection="1">
      <alignment horizontal="center" vertical="center" wrapText="1"/>
      <protection locked="0"/>
    </xf>
    <xf numFmtId="167" fontId="7" fillId="0" borderId="1" xfId="7" applyNumberFormat="1" applyFont="1" applyFill="1" applyBorder="1" applyAlignment="1" applyProtection="1">
      <alignment horizontal="center" vertical="center"/>
    </xf>
    <xf numFmtId="3" fontId="7" fillId="0" borderId="1" xfId="2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 applyProtection="1">
      <alignment horizontal="center" vertical="center"/>
      <protection locked="0"/>
    </xf>
    <xf numFmtId="3" fontId="7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167" fontId="7" fillId="2" borderId="1" xfId="6" applyNumberFormat="1" applyFont="1" applyFill="1" applyBorder="1" applyAlignment="1" applyProtection="1">
      <alignment horizontal="center" vertical="center"/>
    </xf>
    <xf numFmtId="3" fontId="7" fillId="2" borderId="1" xfId="7" applyNumberFormat="1" applyFont="1" applyFill="1" applyBorder="1" applyAlignment="1">
      <alignment horizontal="center" vertical="center" wrapText="1"/>
    </xf>
    <xf numFmtId="43" fontId="10" fillId="2" borderId="1" xfId="7" applyFont="1" applyFill="1" applyBorder="1" applyAlignment="1" applyProtection="1">
      <alignment horizontal="center" vertical="center"/>
      <protection locked="0"/>
    </xf>
    <xf numFmtId="3" fontId="7" fillId="2" borderId="1" xfId="2" applyNumberFormat="1" applyFont="1" applyFill="1" applyBorder="1" applyAlignment="1">
      <alignment horizontal="center" vertical="center" wrapText="1"/>
    </xf>
    <xf numFmtId="42" fontId="7" fillId="2" borderId="1" xfId="1" applyFont="1" applyFill="1" applyBorder="1" applyAlignment="1">
      <alignment horizontal="center" vertical="center" wrapText="1"/>
    </xf>
    <xf numFmtId="9" fontId="7" fillId="2" borderId="1" xfId="6" applyFont="1" applyFill="1" applyBorder="1" applyAlignment="1">
      <alignment horizontal="center" vertical="center" wrapText="1"/>
    </xf>
    <xf numFmtId="9" fontId="7" fillId="2" borderId="1" xfId="6" applyFont="1" applyFill="1" applyBorder="1" applyAlignment="1" applyProtection="1">
      <alignment horizontal="center" vertical="center" wrapText="1"/>
      <protection locked="0"/>
    </xf>
    <xf numFmtId="0" fontId="7" fillId="2" borderId="1" xfId="7" applyNumberFormat="1" applyFont="1" applyFill="1" applyBorder="1" applyAlignment="1">
      <alignment horizontal="center" vertical="center" wrapText="1"/>
    </xf>
    <xf numFmtId="14" fontId="7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1" fontId="6" fillId="0" borderId="1" xfId="2" applyNumberFormat="1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9" fontId="6" fillId="2" borderId="1" xfId="6" applyFont="1" applyFill="1" applyBorder="1" applyAlignment="1">
      <alignment horizontal="center" vertical="center"/>
    </xf>
    <xf numFmtId="9" fontId="6" fillId="2" borderId="1" xfId="6" applyFont="1" applyFill="1" applyBorder="1" applyAlignment="1" applyProtection="1">
      <alignment horizontal="center" vertical="center"/>
      <protection locked="0"/>
    </xf>
    <xf numFmtId="9" fontId="6" fillId="2" borderId="1" xfId="0" applyNumberFormat="1" applyFont="1" applyFill="1" applyBorder="1" applyAlignment="1" applyProtection="1">
      <alignment horizontal="center" vertical="center"/>
      <protection locked="0"/>
    </xf>
    <xf numFmtId="3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1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2" fontId="6" fillId="2" borderId="1" xfId="1" applyFont="1" applyFill="1" applyBorder="1" applyAlignment="1">
      <alignment horizontal="center" vertical="center" wrapText="1"/>
    </xf>
    <xf numFmtId="9" fontId="8" fillId="2" borderId="1" xfId="6" applyFont="1" applyFill="1" applyBorder="1" applyAlignment="1">
      <alignment horizontal="center" vertical="center"/>
    </xf>
    <xf numFmtId="9" fontId="8" fillId="2" borderId="1" xfId="6" applyFont="1" applyFill="1" applyBorder="1" applyAlignment="1" applyProtection="1">
      <alignment horizontal="center" vertical="center" wrapText="1"/>
      <protection locked="0"/>
    </xf>
    <xf numFmtId="9" fontId="8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 applyProtection="1">
      <alignment horizontal="center" vertical="center" wrapText="1"/>
      <protection locked="0"/>
    </xf>
    <xf numFmtId="1" fontId="8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7" applyNumberFormat="1" applyFont="1" applyFill="1" applyBorder="1" applyAlignment="1">
      <alignment horizontal="center" vertical="center" wrapText="1"/>
    </xf>
    <xf numFmtId="9" fontId="8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" xfId="2" applyNumberFormat="1" applyFont="1" applyBorder="1" applyAlignment="1" applyProtection="1">
      <alignment horizontal="center" vertical="center" wrapText="1"/>
      <protection locked="0"/>
    </xf>
    <xf numFmtId="1" fontId="8" fillId="0" borderId="1" xfId="2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9" fontId="7" fillId="2" borderId="1" xfId="2" applyNumberFormat="1" applyFont="1" applyFill="1" applyBorder="1" applyAlignment="1" applyProtection="1">
      <alignment horizontal="center" vertical="center"/>
      <protection locked="0"/>
    </xf>
    <xf numFmtId="9" fontId="10" fillId="0" borderId="2" xfId="0" applyNumberFormat="1" applyFont="1" applyBorder="1" applyAlignment="1">
      <alignment horizontal="center" vertical="center"/>
    </xf>
    <xf numFmtId="9" fontId="7" fillId="2" borderId="1" xfId="2" applyNumberFormat="1" applyFont="1" applyFill="1" applyBorder="1" applyAlignment="1" applyProtection="1">
      <alignment horizontal="center" vertical="center" wrapText="1"/>
      <protection locked="0"/>
    </xf>
    <xf numFmtId="9" fontId="7" fillId="0" borderId="1" xfId="6" applyFont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168" fontId="8" fillId="0" borderId="1" xfId="0" applyNumberFormat="1" applyFont="1" applyBorder="1" applyAlignment="1" applyProtection="1">
      <alignment horizontal="center" vertical="center"/>
      <protection locked="0"/>
    </xf>
    <xf numFmtId="0" fontId="3" fillId="3" borderId="1" xfId="2" applyFont="1" applyFill="1" applyBorder="1" applyAlignment="1">
      <alignment horizontal="center" vertical="center" wrapText="1"/>
    </xf>
    <xf numFmtId="0" fontId="3" fillId="6" borderId="1" xfId="2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horizontal="center" vertical="center" wrapText="1"/>
    </xf>
  </cellXfs>
  <cellStyles count="9">
    <cellStyle name="Millares" xfId="7" builtinId="3"/>
    <cellStyle name="Moneda [0]" xfId="1" builtinId="7"/>
    <cellStyle name="Moneda 2" xfId="8" xr:uid="{385848F5-A528-4589-85F3-645D3ACF8B96}"/>
    <cellStyle name="Moneda 2 11" xfId="3" xr:uid="{DB955A76-C00E-43F4-99AD-5CF8297814FC}"/>
    <cellStyle name="Normal" xfId="0" builtinId="0"/>
    <cellStyle name="Normal 2" xfId="4" xr:uid="{73FAEEDF-B79D-4FAF-A27C-3191CAE31A8D}"/>
    <cellStyle name="Normal 4" xfId="5" xr:uid="{148B8F91-8EFD-46D8-8CA9-FE1FAA196034}"/>
    <cellStyle name="Normal 4 2" xfId="2" xr:uid="{00000000-0005-0000-0000-000002000000}"/>
    <cellStyle name="Porcentaje" xfId="6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EC83-5C0F-42B2-A8A3-8365985F985F}">
  <dimension ref="A1:N155"/>
  <sheetViews>
    <sheetView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G11" sqref="G11"/>
    </sheetView>
  </sheetViews>
  <sheetFormatPr baseColWidth="10" defaultColWidth="8.85546875" defaultRowHeight="15" x14ac:dyDescent="0.25"/>
  <cols>
    <col min="1" max="2" width="27.28515625" customWidth="1"/>
    <col min="3" max="3" width="11.7109375" customWidth="1"/>
    <col min="4" max="4" width="35.7109375" customWidth="1"/>
    <col min="5" max="6" width="18" customWidth="1"/>
    <col min="7" max="10" width="14.28515625" style="8" customWidth="1"/>
    <col min="11" max="11" width="13.5703125" style="11" customWidth="1"/>
    <col min="12" max="12" width="14.28515625" style="11" customWidth="1"/>
    <col min="13" max="13" width="21.85546875" style="11" customWidth="1"/>
    <col min="14" max="14" width="11.140625" customWidth="1"/>
  </cols>
  <sheetData>
    <row r="1" spans="1:13" ht="15.75" x14ac:dyDescent="0.25">
      <c r="A1" s="100" t="s">
        <v>0</v>
      </c>
      <c r="B1" s="100"/>
      <c r="C1" s="100"/>
      <c r="D1" s="100"/>
      <c r="E1" s="100"/>
      <c r="F1" s="100"/>
      <c r="G1" s="101" t="s">
        <v>1</v>
      </c>
      <c r="H1" s="101"/>
      <c r="I1" s="101"/>
      <c r="J1" s="101"/>
      <c r="K1" s="102" t="s">
        <v>2</v>
      </c>
      <c r="L1" s="102"/>
      <c r="M1" s="102"/>
    </row>
    <row r="2" spans="1:13" ht="47.25" x14ac:dyDescent="0.25">
      <c r="A2" s="3" t="s">
        <v>3</v>
      </c>
      <c r="B2" s="3" t="s">
        <v>4</v>
      </c>
      <c r="C2" s="4" t="s">
        <v>5</v>
      </c>
      <c r="D2" s="3" t="s">
        <v>6</v>
      </c>
      <c r="E2" s="3" t="s">
        <v>7</v>
      </c>
      <c r="F2" s="5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7" t="s">
        <v>13</v>
      </c>
      <c r="L2" s="7" t="s">
        <v>14</v>
      </c>
      <c r="M2" s="7" t="s">
        <v>15</v>
      </c>
    </row>
    <row r="3" spans="1:13" ht="63" x14ac:dyDescent="0.25">
      <c r="A3" s="15" t="s">
        <v>16</v>
      </c>
      <c r="B3" s="16" t="s">
        <v>17</v>
      </c>
      <c r="C3" s="17" t="s">
        <v>18</v>
      </c>
      <c r="D3" s="18" t="s">
        <v>19</v>
      </c>
      <c r="E3" s="19" t="s">
        <v>20</v>
      </c>
      <c r="F3" s="20">
        <v>763</v>
      </c>
      <c r="G3" s="21">
        <v>0</v>
      </c>
      <c r="H3" s="22">
        <v>36</v>
      </c>
      <c r="I3" s="22">
        <v>48</v>
      </c>
      <c r="J3" s="21">
        <f>+G3+H3+I3</f>
        <v>84</v>
      </c>
      <c r="K3" s="23">
        <v>54</v>
      </c>
      <c r="L3" s="24">
        <f>K3*100%/J3</f>
        <v>0.6428571428571429</v>
      </c>
      <c r="M3" s="24">
        <f t="shared" ref="M3:M9" si="0">K3*100%/F3</f>
        <v>7.0773263433813891E-2</v>
      </c>
    </row>
    <row r="4" spans="1:13" ht="62.25" customHeight="1" x14ac:dyDescent="0.25">
      <c r="A4" s="15" t="s">
        <v>21</v>
      </c>
      <c r="B4" s="16" t="s">
        <v>17</v>
      </c>
      <c r="C4" s="17" t="s">
        <v>22</v>
      </c>
      <c r="D4" s="18" t="s">
        <v>23</v>
      </c>
      <c r="E4" s="19" t="s">
        <v>24</v>
      </c>
      <c r="F4" s="20">
        <v>20000</v>
      </c>
      <c r="G4" s="21">
        <v>1000</v>
      </c>
      <c r="H4" s="21">
        <v>1500</v>
      </c>
      <c r="I4" s="21">
        <v>1500</v>
      </c>
      <c r="J4" s="21">
        <f>+G4+H4+I4</f>
        <v>4000</v>
      </c>
      <c r="K4" s="25">
        <v>3557.8</v>
      </c>
      <c r="L4" s="24">
        <f>K4*100%/J4</f>
        <v>0.88945000000000007</v>
      </c>
      <c r="M4" s="24">
        <f t="shared" si="0"/>
        <v>0.17789000000000002</v>
      </c>
    </row>
    <row r="5" spans="1:13" ht="62.25" customHeight="1" x14ac:dyDescent="0.25">
      <c r="A5" s="15" t="s">
        <v>21</v>
      </c>
      <c r="B5" s="26" t="s">
        <v>17</v>
      </c>
      <c r="C5" s="17" t="s">
        <v>25</v>
      </c>
      <c r="D5" s="18" t="s">
        <v>26</v>
      </c>
      <c r="E5" s="19" t="s">
        <v>24</v>
      </c>
      <c r="F5" s="20">
        <v>13000</v>
      </c>
      <c r="G5" s="21">
        <v>500</v>
      </c>
      <c r="H5" s="21">
        <v>1200</v>
      </c>
      <c r="I5" s="21">
        <v>1200</v>
      </c>
      <c r="J5" s="21">
        <f t="shared" ref="J5:J6" si="1">+G5+H5+I5</f>
        <v>2900</v>
      </c>
      <c r="K5" s="25">
        <v>4037.2</v>
      </c>
      <c r="L5" s="24">
        <v>1</v>
      </c>
      <c r="M5" s="24">
        <f t="shared" si="0"/>
        <v>0.31055384615384612</v>
      </c>
    </row>
    <row r="6" spans="1:13" ht="62.25" customHeight="1" x14ac:dyDescent="0.25">
      <c r="A6" s="15" t="s">
        <v>21</v>
      </c>
      <c r="B6" s="26" t="s">
        <v>17</v>
      </c>
      <c r="C6" s="17" t="s">
        <v>27</v>
      </c>
      <c r="D6" s="18" t="s">
        <v>28</v>
      </c>
      <c r="E6" s="19" t="s">
        <v>29</v>
      </c>
      <c r="F6" s="20">
        <v>7000</v>
      </c>
      <c r="G6" s="22">
        <v>500</v>
      </c>
      <c r="H6" s="22">
        <v>600</v>
      </c>
      <c r="I6" s="22">
        <v>600</v>
      </c>
      <c r="J6" s="21">
        <f t="shared" si="1"/>
        <v>1700</v>
      </c>
      <c r="K6" s="25">
        <v>1168</v>
      </c>
      <c r="L6" s="24">
        <f>K6*100%/J6</f>
        <v>0.68705882352941172</v>
      </c>
      <c r="M6" s="24">
        <f t="shared" si="0"/>
        <v>0.16685714285714287</v>
      </c>
    </row>
    <row r="7" spans="1:13" ht="62.25" customHeight="1" x14ac:dyDescent="0.25">
      <c r="A7" s="15" t="s">
        <v>16</v>
      </c>
      <c r="B7" s="16" t="s">
        <v>30</v>
      </c>
      <c r="C7" s="17" t="s">
        <v>31</v>
      </c>
      <c r="D7" s="18" t="s">
        <v>32</v>
      </c>
      <c r="E7" s="19" t="s">
        <v>24</v>
      </c>
      <c r="F7" s="27">
        <v>122820.6</v>
      </c>
      <c r="G7" s="28">
        <v>0</v>
      </c>
      <c r="H7" s="29">
        <v>5556.71</v>
      </c>
      <c r="I7" s="29">
        <v>6527.47</v>
      </c>
      <c r="J7" s="28">
        <v>12084.18</v>
      </c>
      <c r="K7" s="25">
        <v>13450.75</v>
      </c>
      <c r="L7" s="24">
        <v>1</v>
      </c>
      <c r="M7" s="24">
        <f t="shared" si="0"/>
        <v>0.10951542330846779</v>
      </c>
    </row>
    <row r="8" spans="1:13" ht="59.25" customHeight="1" x14ac:dyDescent="0.25">
      <c r="A8" s="15" t="s">
        <v>16</v>
      </c>
      <c r="B8" s="16" t="s">
        <v>30</v>
      </c>
      <c r="C8" s="17" t="s">
        <v>33</v>
      </c>
      <c r="D8" s="18" t="s">
        <v>34</v>
      </c>
      <c r="E8" s="19" t="s">
        <v>24</v>
      </c>
      <c r="F8" s="27">
        <v>149621.48000000001</v>
      </c>
      <c r="G8" s="28">
        <v>0</v>
      </c>
      <c r="H8" s="29">
        <v>5545.74</v>
      </c>
      <c r="I8" s="29">
        <v>7215.52</v>
      </c>
      <c r="J8" s="28">
        <v>12761.26</v>
      </c>
      <c r="K8" s="25">
        <v>1012.35</v>
      </c>
      <c r="L8" s="24">
        <f>K8*100%/J8</f>
        <v>7.9329940773873425E-2</v>
      </c>
      <c r="M8" s="24">
        <f t="shared" si="0"/>
        <v>6.7660739621075794E-3</v>
      </c>
    </row>
    <row r="9" spans="1:13" ht="59.25" customHeight="1" x14ac:dyDescent="0.25">
      <c r="A9" s="15" t="s">
        <v>35</v>
      </c>
      <c r="B9" s="26" t="s">
        <v>30</v>
      </c>
      <c r="C9" s="17" t="s">
        <v>36</v>
      </c>
      <c r="D9" s="18" t="s">
        <v>37</v>
      </c>
      <c r="E9" s="19" t="s">
        <v>24</v>
      </c>
      <c r="F9" s="30">
        <v>50000</v>
      </c>
      <c r="G9" s="28">
        <v>0</v>
      </c>
      <c r="H9" s="29">
        <v>4800</v>
      </c>
      <c r="I9" s="29">
        <v>4800</v>
      </c>
      <c r="J9" s="28">
        <v>9600</v>
      </c>
      <c r="K9" s="25">
        <v>11288.01</v>
      </c>
      <c r="L9" s="24">
        <v>1</v>
      </c>
      <c r="M9" s="24">
        <f t="shared" si="0"/>
        <v>0.22576019999999999</v>
      </c>
    </row>
    <row r="10" spans="1:13" ht="59.25" customHeight="1" x14ac:dyDescent="0.25">
      <c r="A10" s="15" t="s">
        <v>38</v>
      </c>
      <c r="B10" s="19" t="s">
        <v>39</v>
      </c>
      <c r="C10" s="17" t="s">
        <v>40</v>
      </c>
      <c r="D10" s="31" t="s">
        <v>41</v>
      </c>
      <c r="E10" s="19" t="s">
        <v>24</v>
      </c>
      <c r="F10" s="32">
        <v>102109</v>
      </c>
      <c r="G10" s="28">
        <v>0</v>
      </c>
      <c r="H10" s="28">
        <v>0</v>
      </c>
      <c r="I10" s="33">
        <v>20049</v>
      </c>
      <c r="J10" s="33">
        <v>20049</v>
      </c>
      <c r="K10" s="33">
        <v>24167</v>
      </c>
      <c r="L10" s="34">
        <v>1</v>
      </c>
      <c r="M10" s="24">
        <v>0.23699999999999999</v>
      </c>
    </row>
    <row r="11" spans="1:13" ht="59.25" customHeight="1" x14ac:dyDescent="0.25">
      <c r="A11" s="15" t="s">
        <v>42</v>
      </c>
      <c r="B11" s="19" t="s">
        <v>39</v>
      </c>
      <c r="C11" s="17" t="s">
        <v>43</v>
      </c>
      <c r="D11" s="31" t="s">
        <v>44</v>
      </c>
      <c r="E11" s="19" t="s">
        <v>20</v>
      </c>
      <c r="F11" s="32">
        <v>2</v>
      </c>
      <c r="G11" s="28">
        <v>0</v>
      </c>
      <c r="H11" s="28">
        <v>0</v>
      </c>
      <c r="I11" s="28">
        <v>0</v>
      </c>
      <c r="J11" s="14">
        <v>0</v>
      </c>
      <c r="K11" s="35">
        <v>1</v>
      </c>
      <c r="L11" s="24">
        <v>0</v>
      </c>
      <c r="M11" s="24">
        <v>0.5</v>
      </c>
    </row>
    <row r="12" spans="1:13" ht="59.25" customHeight="1" x14ac:dyDescent="0.25">
      <c r="A12" s="15" t="s">
        <v>38</v>
      </c>
      <c r="B12" s="19" t="s">
        <v>39</v>
      </c>
      <c r="C12" s="17" t="s">
        <v>45</v>
      </c>
      <c r="D12" s="31" t="s">
        <v>46</v>
      </c>
      <c r="E12" s="19" t="s">
        <v>24</v>
      </c>
      <c r="F12" s="32">
        <v>31692</v>
      </c>
      <c r="G12" s="28">
        <v>0</v>
      </c>
      <c r="H12" s="28">
        <v>0</v>
      </c>
      <c r="I12" s="33">
        <v>3157</v>
      </c>
      <c r="J12" s="33">
        <v>3157</v>
      </c>
      <c r="K12" s="33">
        <v>1017</v>
      </c>
      <c r="L12" s="24">
        <v>0.32229999999999998</v>
      </c>
      <c r="M12" s="24">
        <v>3.2000000000000001E-2</v>
      </c>
    </row>
    <row r="13" spans="1:13" ht="59.25" customHeight="1" x14ac:dyDescent="0.25">
      <c r="A13" s="15" t="s">
        <v>38</v>
      </c>
      <c r="B13" s="19" t="s">
        <v>39</v>
      </c>
      <c r="C13" s="17" t="s">
        <v>47</v>
      </c>
      <c r="D13" s="31" t="s">
        <v>48</v>
      </c>
      <c r="E13" s="19" t="s">
        <v>20</v>
      </c>
      <c r="F13" s="32">
        <v>2</v>
      </c>
      <c r="G13" s="28">
        <v>0</v>
      </c>
      <c r="H13" s="28">
        <v>0</v>
      </c>
      <c r="I13" s="28">
        <v>0</v>
      </c>
      <c r="J13" s="14">
        <v>0</v>
      </c>
      <c r="K13" s="28">
        <v>0</v>
      </c>
      <c r="L13" s="24">
        <v>0</v>
      </c>
      <c r="M13" s="24">
        <v>0</v>
      </c>
    </row>
    <row r="14" spans="1:13" ht="59.25" customHeight="1" x14ac:dyDescent="0.25">
      <c r="A14" s="15" t="s">
        <v>49</v>
      </c>
      <c r="B14" s="19" t="s">
        <v>39</v>
      </c>
      <c r="C14" s="17" t="s">
        <v>50</v>
      </c>
      <c r="D14" s="31" t="s">
        <v>51</v>
      </c>
      <c r="E14" s="19" t="s">
        <v>20</v>
      </c>
      <c r="F14" s="32">
        <v>60000</v>
      </c>
      <c r="G14" s="28">
        <v>0</v>
      </c>
      <c r="H14" s="33">
        <v>5000</v>
      </c>
      <c r="I14" s="33">
        <v>10000</v>
      </c>
      <c r="J14" s="33">
        <v>15000</v>
      </c>
      <c r="K14" s="33">
        <v>8745</v>
      </c>
      <c r="L14" s="24">
        <v>0.58299999999999996</v>
      </c>
      <c r="M14" s="24">
        <v>0.14599999999999999</v>
      </c>
    </row>
    <row r="15" spans="1:13" ht="59.25" customHeight="1" x14ac:dyDescent="0.25">
      <c r="A15" s="15" t="s">
        <v>49</v>
      </c>
      <c r="B15" s="26" t="s">
        <v>52</v>
      </c>
      <c r="C15" s="17" t="s">
        <v>53</v>
      </c>
      <c r="D15" s="18" t="s">
        <v>54</v>
      </c>
      <c r="E15" s="19" t="s">
        <v>20</v>
      </c>
      <c r="F15" s="36">
        <v>3</v>
      </c>
      <c r="G15" s="28">
        <v>0</v>
      </c>
      <c r="H15" s="28">
        <v>0</v>
      </c>
      <c r="I15" s="28">
        <v>0</v>
      </c>
      <c r="J15" s="14">
        <v>0</v>
      </c>
      <c r="K15" s="28">
        <v>0</v>
      </c>
      <c r="L15" s="24">
        <v>0</v>
      </c>
      <c r="M15" s="24">
        <v>0</v>
      </c>
    </row>
    <row r="16" spans="1:13" ht="59.25" customHeight="1" x14ac:dyDescent="0.25">
      <c r="A16" s="15" t="s">
        <v>49</v>
      </c>
      <c r="B16" s="26" t="s">
        <v>52</v>
      </c>
      <c r="C16" s="17" t="s">
        <v>55</v>
      </c>
      <c r="D16" s="18" t="s">
        <v>56</v>
      </c>
      <c r="E16" s="19" t="s">
        <v>57</v>
      </c>
      <c r="F16" s="37">
        <v>0.17</v>
      </c>
      <c r="G16" s="28">
        <v>0</v>
      </c>
      <c r="H16" s="28">
        <v>0</v>
      </c>
      <c r="I16" s="28">
        <v>0</v>
      </c>
      <c r="J16" s="14">
        <v>0</v>
      </c>
      <c r="K16" s="28">
        <v>0</v>
      </c>
      <c r="L16" s="24">
        <v>0</v>
      </c>
      <c r="M16" s="24">
        <v>0</v>
      </c>
    </row>
    <row r="17" spans="1:14" ht="59.25" customHeight="1" x14ac:dyDescent="0.25">
      <c r="A17" s="15" t="s">
        <v>49</v>
      </c>
      <c r="B17" s="26" t="s">
        <v>52</v>
      </c>
      <c r="C17" s="17" t="s">
        <v>58</v>
      </c>
      <c r="D17" s="15" t="s">
        <v>59</v>
      </c>
      <c r="E17" s="15" t="s">
        <v>20</v>
      </c>
      <c r="F17" s="15">
        <v>1</v>
      </c>
      <c r="G17" s="28">
        <v>1</v>
      </c>
      <c r="H17" s="28">
        <v>0</v>
      </c>
      <c r="I17" s="28">
        <v>0</v>
      </c>
      <c r="J17" s="14">
        <v>1</v>
      </c>
      <c r="K17" s="35" t="s">
        <v>60</v>
      </c>
      <c r="L17" s="38">
        <v>1</v>
      </c>
      <c r="M17" s="38">
        <v>1</v>
      </c>
    </row>
    <row r="18" spans="1:14" ht="59.25" customHeight="1" x14ac:dyDescent="0.25">
      <c r="A18" s="15" t="s">
        <v>49</v>
      </c>
      <c r="B18" s="26" t="s">
        <v>52</v>
      </c>
      <c r="C18" s="17" t="s">
        <v>61</v>
      </c>
      <c r="D18" s="15" t="s">
        <v>62</v>
      </c>
      <c r="E18" s="15" t="s">
        <v>20</v>
      </c>
      <c r="F18" s="15">
        <v>4</v>
      </c>
      <c r="G18" s="28">
        <v>0</v>
      </c>
      <c r="H18" s="28">
        <v>0</v>
      </c>
      <c r="I18" s="28">
        <v>0</v>
      </c>
      <c r="J18" s="14">
        <v>0</v>
      </c>
      <c r="K18" s="28">
        <v>0</v>
      </c>
      <c r="L18" s="24">
        <v>0</v>
      </c>
      <c r="M18" s="24">
        <v>0</v>
      </c>
    </row>
    <row r="19" spans="1:14" ht="59.25" customHeight="1" x14ac:dyDescent="0.25">
      <c r="A19" s="15" t="s">
        <v>49</v>
      </c>
      <c r="B19" s="26" t="s">
        <v>52</v>
      </c>
      <c r="C19" s="17" t="s">
        <v>63</v>
      </c>
      <c r="D19" s="15" t="s">
        <v>64</v>
      </c>
      <c r="E19" s="15" t="s">
        <v>20</v>
      </c>
      <c r="F19" s="15">
        <v>1</v>
      </c>
      <c r="G19" s="28">
        <v>1</v>
      </c>
      <c r="H19" s="28">
        <v>0</v>
      </c>
      <c r="I19" s="28">
        <v>0</v>
      </c>
      <c r="J19" s="14">
        <v>1</v>
      </c>
      <c r="K19" s="35" t="s">
        <v>60</v>
      </c>
      <c r="L19" s="38">
        <v>1</v>
      </c>
      <c r="M19" s="38">
        <v>1</v>
      </c>
    </row>
    <row r="20" spans="1:14" ht="59.25" customHeight="1" x14ac:dyDescent="0.25">
      <c r="A20" s="15" t="s">
        <v>49</v>
      </c>
      <c r="B20" s="26" t="s">
        <v>52</v>
      </c>
      <c r="C20" s="17" t="s">
        <v>65</v>
      </c>
      <c r="D20" s="15" t="s">
        <v>66</v>
      </c>
      <c r="E20" s="15" t="s">
        <v>20</v>
      </c>
      <c r="F20" s="15">
        <v>4</v>
      </c>
      <c r="G20" s="28">
        <v>0</v>
      </c>
      <c r="H20" s="28">
        <v>0</v>
      </c>
      <c r="I20" s="28">
        <v>0</v>
      </c>
      <c r="J20" s="14">
        <v>0</v>
      </c>
      <c r="K20" s="28">
        <v>0</v>
      </c>
      <c r="L20" s="24">
        <v>0</v>
      </c>
      <c r="M20" s="24">
        <v>0</v>
      </c>
    </row>
    <row r="21" spans="1:14" ht="59.25" customHeight="1" x14ac:dyDescent="0.25">
      <c r="A21" s="15" t="s">
        <v>49</v>
      </c>
      <c r="B21" s="26" t="s">
        <v>52</v>
      </c>
      <c r="C21" s="17" t="s">
        <v>67</v>
      </c>
      <c r="D21" s="15" t="s">
        <v>68</v>
      </c>
      <c r="E21" s="15" t="s">
        <v>20</v>
      </c>
      <c r="F21" s="15">
        <v>1</v>
      </c>
      <c r="G21" s="28">
        <v>1</v>
      </c>
      <c r="H21" s="28">
        <v>0</v>
      </c>
      <c r="I21" s="28">
        <v>0</v>
      </c>
      <c r="J21" s="14">
        <v>1</v>
      </c>
      <c r="K21" s="35" t="s">
        <v>69</v>
      </c>
      <c r="L21" s="38">
        <v>1</v>
      </c>
      <c r="M21" s="38">
        <v>1</v>
      </c>
    </row>
    <row r="22" spans="1:14" ht="62.25" customHeight="1" x14ac:dyDescent="0.25">
      <c r="A22" s="15" t="s">
        <v>49</v>
      </c>
      <c r="B22" s="26" t="s">
        <v>52</v>
      </c>
      <c r="C22" s="17" t="s">
        <v>70</v>
      </c>
      <c r="D22" s="15" t="s">
        <v>71</v>
      </c>
      <c r="E22" s="15" t="s">
        <v>20</v>
      </c>
      <c r="F22" s="15">
        <v>4</v>
      </c>
      <c r="G22" s="28">
        <v>0</v>
      </c>
      <c r="H22" s="28">
        <v>0</v>
      </c>
      <c r="I22" s="28">
        <v>0</v>
      </c>
      <c r="J22" s="14">
        <v>0</v>
      </c>
      <c r="K22" s="28">
        <v>0</v>
      </c>
      <c r="L22" s="24">
        <v>0</v>
      </c>
      <c r="M22" s="24">
        <v>0</v>
      </c>
    </row>
    <row r="23" spans="1:14" ht="62.25" customHeight="1" x14ac:dyDescent="0.25">
      <c r="A23" s="15" t="s">
        <v>72</v>
      </c>
      <c r="B23" s="18" t="s">
        <v>17</v>
      </c>
      <c r="C23" s="17" t="s">
        <v>73</v>
      </c>
      <c r="D23" s="26" t="s">
        <v>74</v>
      </c>
      <c r="E23" s="16" t="s">
        <v>24</v>
      </c>
      <c r="F23" s="39">
        <v>122130.76</v>
      </c>
      <c r="G23" s="28">
        <v>0</v>
      </c>
      <c r="H23" s="40">
        <v>4211.4054999999998</v>
      </c>
      <c r="I23" s="40">
        <v>12634.2165</v>
      </c>
      <c r="J23" s="41">
        <f t="shared" ref="J23:J45" si="2">+G23+H23+I23</f>
        <v>16845.621999999999</v>
      </c>
      <c r="K23" s="41">
        <v>34062.269999999997</v>
      </c>
      <c r="L23" s="38">
        <v>1</v>
      </c>
      <c r="M23" s="38">
        <f>K23*100%/F23</f>
        <v>0.27890000848271146</v>
      </c>
      <c r="N23" s="13">
        <f>AVERAGE(M23:M46)</f>
        <v>0.20250327731159412</v>
      </c>
    </row>
    <row r="24" spans="1:14" ht="62.25" customHeight="1" x14ac:dyDescent="0.25">
      <c r="A24" s="15" t="s">
        <v>72</v>
      </c>
      <c r="B24" s="18" t="s">
        <v>17</v>
      </c>
      <c r="C24" s="17" t="s">
        <v>75</v>
      </c>
      <c r="D24" s="26" t="s">
        <v>76</v>
      </c>
      <c r="E24" s="16" t="s">
        <v>24</v>
      </c>
      <c r="F24" s="39">
        <v>104019.45180000001</v>
      </c>
      <c r="G24" s="28">
        <v>0</v>
      </c>
      <c r="H24" s="28">
        <v>0</v>
      </c>
      <c r="I24" s="40">
        <v>9456.3137999999999</v>
      </c>
      <c r="J24" s="41">
        <f t="shared" si="2"/>
        <v>9456.3137999999999</v>
      </c>
      <c r="K24" s="41">
        <v>36535.949999999997</v>
      </c>
      <c r="L24" s="38">
        <v>1</v>
      </c>
      <c r="M24" s="38">
        <f t="shared" ref="M24:M30" si="3">K24*100%/F24</f>
        <v>0.35124151654104369</v>
      </c>
    </row>
    <row r="25" spans="1:14" ht="62.25" customHeight="1" x14ac:dyDescent="0.25">
      <c r="A25" s="15" t="s">
        <v>72</v>
      </c>
      <c r="B25" s="26" t="s">
        <v>17</v>
      </c>
      <c r="C25" s="17" t="s">
        <v>77</v>
      </c>
      <c r="D25" s="26" t="s">
        <v>78</v>
      </c>
      <c r="E25" s="16" t="s">
        <v>24</v>
      </c>
      <c r="F25" s="39">
        <v>257082.72819999998</v>
      </c>
      <c r="G25" s="28">
        <v>0</v>
      </c>
      <c r="H25" s="28">
        <v>0</v>
      </c>
      <c r="I25" s="40">
        <v>24484.069299999999</v>
      </c>
      <c r="J25" s="41">
        <f t="shared" si="2"/>
        <v>24484.069299999999</v>
      </c>
      <c r="K25" s="41">
        <v>180.54</v>
      </c>
      <c r="L25" s="38">
        <f t="shared" ref="L25:L30" si="4">K25*100%/J25</f>
        <v>7.373774260637303E-3</v>
      </c>
      <c r="M25" s="38">
        <f>K25*100%/F25</f>
        <v>7.0226421379637435E-4</v>
      </c>
    </row>
    <row r="26" spans="1:14" ht="62.25" customHeight="1" x14ac:dyDescent="0.25">
      <c r="A26" s="15" t="s">
        <v>72</v>
      </c>
      <c r="B26" s="16" t="s">
        <v>17</v>
      </c>
      <c r="C26" s="17" t="s">
        <v>79</v>
      </c>
      <c r="D26" s="26" t="s">
        <v>80</v>
      </c>
      <c r="E26" s="16" t="s">
        <v>24</v>
      </c>
      <c r="F26" s="39">
        <v>178041.23040000003</v>
      </c>
      <c r="G26" s="28">
        <v>0</v>
      </c>
      <c r="H26" s="28">
        <v>0</v>
      </c>
      <c r="I26" s="41">
        <v>16185.5664</v>
      </c>
      <c r="J26" s="41">
        <f t="shared" si="2"/>
        <v>16185.5664</v>
      </c>
      <c r="K26" s="41">
        <v>5074.92</v>
      </c>
      <c r="L26" s="38">
        <f t="shared" si="4"/>
        <v>0.31354602456173547</v>
      </c>
      <c r="M26" s="38">
        <f t="shared" si="3"/>
        <v>2.8504184051066854E-2</v>
      </c>
    </row>
    <row r="27" spans="1:14" ht="62.25" customHeight="1" x14ac:dyDescent="0.25">
      <c r="A27" s="16" t="s">
        <v>72</v>
      </c>
      <c r="B27" s="16" t="s">
        <v>17</v>
      </c>
      <c r="C27" s="17" t="s">
        <v>81</v>
      </c>
      <c r="D27" s="26" t="s">
        <v>82</v>
      </c>
      <c r="E27" s="16" t="s">
        <v>24</v>
      </c>
      <c r="F27" s="39">
        <v>10951.6052</v>
      </c>
      <c r="G27" s="28">
        <v>0</v>
      </c>
      <c r="H27" s="28">
        <v>0</v>
      </c>
      <c r="I27" s="28">
        <v>0</v>
      </c>
      <c r="J27" s="28">
        <f t="shared" si="2"/>
        <v>0</v>
      </c>
      <c r="K27" s="28">
        <v>0</v>
      </c>
      <c r="L27" s="38">
        <v>0</v>
      </c>
      <c r="M27" s="38">
        <f t="shared" si="3"/>
        <v>0</v>
      </c>
    </row>
    <row r="28" spans="1:14" ht="62.25" customHeight="1" x14ac:dyDescent="0.25">
      <c r="A28" s="16" t="s">
        <v>72</v>
      </c>
      <c r="B28" s="16" t="s">
        <v>17</v>
      </c>
      <c r="C28" s="17" t="s">
        <v>83</v>
      </c>
      <c r="D28" s="26" t="s">
        <v>84</v>
      </c>
      <c r="E28" s="16" t="s">
        <v>24</v>
      </c>
      <c r="F28" s="39">
        <v>4452.6468999999997</v>
      </c>
      <c r="G28" s="28">
        <v>0</v>
      </c>
      <c r="H28" s="28">
        <v>0</v>
      </c>
      <c r="I28" s="28">
        <v>0</v>
      </c>
      <c r="J28" s="28">
        <f t="shared" si="2"/>
        <v>0</v>
      </c>
      <c r="K28" s="41">
        <v>13509.14</v>
      </c>
      <c r="L28" s="38">
        <v>0</v>
      </c>
      <c r="M28" s="38">
        <v>1</v>
      </c>
    </row>
    <row r="29" spans="1:14" ht="62.25" customHeight="1" x14ac:dyDescent="0.25">
      <c r="A29" s="16" t="s">
        <v>72</v>
      </c>
      <c r="B29" s="16" t="s">
        <v>17</v>
      </c>
      <c r="C29" s="17" t="s">
        <v>85</v>
      </c>
      <c r="D29" s="26" t="s">
        <v>86</v>
      </c>
      <c r="E29" s="16" t="s">
        <v>24</v>
      </c>
      <c r="F29" s="39">
        <v>3000</v>
      </c>
      <c r="G29" s="28">
        <v>0</v>
      </c>
      <c r="H29" s="28">
        <v>0</v>
      </c>
      <c r="I29" s="28">
        <v>0</v>
      </c>
      <c r="J29" s="28">
        <f t="shared" si="2"/>
        <v>0</v>
      </c>
      <c r="K29" s="28">
        <v>0</v>
      </c>
      <c r="L29" s="38">
        <v>0</v>
      </c>
      <c r="M29" s="38">
        <f t="shared" si="3"/>
        <v>0</v>
      </c>
    </row>
    <row r="30" spans="1:14" ht="62.25" customHeight="1" x14ac:dyDescent="0.25">
      <c r="A30" s="16" t="s">
        <v>72</v>
      </c>
      <c r="B30" s="16" t="s">
        <v>17</v>
      </c>
      <c r="C30" s="17" t="s">
        <v>87</v>
      </c>
      <c r="D30" s="26" t="s">
        <v>88</v>
      </c>
      <c r="E30" s="16" t="s">
        <v>24</v>
      </c>
      <c r="F30" s="39">
        <v>1499.9999999999998</v>
      </c>
      <c r="G30" s="28">
        <v>0</v>
      </c>
      <c r="H30" s="28">
        <v>0</v>
      </c>
      <c r="I30" s="41">
        <v>136.36359999999999</v>
      </c>
      <c r="J30" s="41">
        <f t="shared" si="2"/>
        <v>136.36359999999999</v>
      </c>
      <c r="K30" s="28">
        <v>0</v>
      </c>
      <c r="L30" s="38">
        <f t="shared" si="4"/>
        <v>0</v>
      </c>
      <c r="M30" s="38">
        <f t="shared" si="3"/>
        <v>0</v>
      </c>
    </row>
    <row r="31" spans="1:14" ht="62.25" customHeight="1" x14ac:dyDescent="0.25">
      <c r="A31" s="15" t="s">
        <v>89</v>
      </c>
      <c r="B31" s="42" t="s">
        <v>30</v>
      </c>
      <c r="C31" s="43" t="s">
        <v>90</v>
      </c>
      <c r="D31" s="42" t="s">
        <v>91</v>
      </c>
      <c r="E31" s="42" t="s">
        <v>24</v>
      </c>
      <c r="F31" s="44">
        <v>9000</v>
      </c>
      <c r="G31" s="45">
        <v>0</v>
      </c>
      <c r="H31" s="45">
        <v>0</v>
      </c>
      <c r="I31" s="45">
        <v>0</v>
      </c>
      <c r="J31" s="45">
        <f t="shared" si="2"/>
        <v>0</v>
      </c>
      <c r="K31" s="41">
        <v>2014.1</v>
      </c>
      <c r="L31" s="46">
        <v>0</v>
      </c>
      <c r="M31" s="46">
        <f>K31*100%/F31</f>
        <v>0.22378888888888887</v>
      </c>
    </row>
    <row r="32" spans="1:14" ht="62.25" customHeight="1" x14ac:dyDescent="0.25">
      <c r="A32" s="16" t="s">
        <v>89</v>
      </c>
      <c r="B32" s="19" t="s">
        <v>30</v>
      </c>
      <c r="C32" s="17" t="s">
        <v>92</v>
      </c>
      <c r="D32" s="26" t="s">
        <v>93</v>
      </c>
      <c r="E32" s="16" t="s">
        <v>24</v>
      </c>
      <c r="F32" s="39">
        <v>7200</v>
      </c>
      <c r="G32" s="28">
        <v>0</v>
      </c>
      <c r="H32" s="28">
        <v>0</v>
      </c>
      <c r="I32" s="28">
        <v>0</v>
      </c>
      <c r="J32" s="28">
        <f t="shared" si="2"/>
        <v>0</v>
      </c>
      <c r="K32" s="41">
        <v>2677.08</v>
      </c>
      <c r="L32" s="38">
        <v>0</v>
      </c>
      <c r="M32" s="38">
        <f t="shared" ref="M32:M45" si="5">K32*100%/F32</f>
        <v>0.37181666666666668</v>
      </c>
    </row>
    <row r="33" spans="1:13" ht="62.25" customHeight="1" x14ac:dyDescent="0.25">
      <c r="A33" s="16" t="s">
        <v>89</v>
      </c>
      <c r="B33" s="19" t="s">
        <v>30</v>
      </c>
      <c r="C33" s="17" t="s">
        <v>94</v>
      </c>
      <c r="D33" s="26" t="s">
        <v>95</v>
      </c>
      <c r="E33" s="16" t="s">
        <v>20</v>
      </c>
      <c r="F33" s="47">
        <v>3</v>
      </c>
      <c r="G33" s="28">
        <v>0</v>
      </c>
      <c r="H33" s="28">
        <v>0</v>
      </c>
      <c r="I33" s="28">
        <v>0</v>
      </c>
      <c r="J33" s="28">
        <f t="shared" si="2"/>
        <v>0</v>
      </c>
      <c r="K33" s="48">
        <v>0</v>
      </c>
      <c r="L33" s="38">
        <v>0</v>
      </c>
      <c r="M33" s="38">
        <f t="shared" si="5"/>
        <v>0</v>
      </c>
    </row>
    <row r="34" spans="1:13" ht="62.25" customHeight="1" x14ac:dyDescent="0.25">
      <c r="A34" s="15" t="s">
        <v>89</v>
      </c>
      <c r="B34" s="19" t="s">
        <v>30</v>
      </c>
      <c r="C34" s="17" t="s">
        <v>96</v>
      </c>
      <c r="D34" s="26" t="s">
        <v>97</v>
      </c>
      <c r="E34" s="16" t="s">
        <v>24</v>
      </c>
      <c r="F34" s="39">
        <v>4034</v>
      </c>
      <c r="G34" s="28">
        <v>0</v>
      </c>
      <c r="H34" s="28">
        <v>0</v>
      </c>
      <c r="I34" s="28">
        <v>0</v>
      </c>
      <c r="J34" s="28">
        <f t="shared" si="2"/>
        <v>0</v>
      </c>
      <c r="K34" s="41">
        <v>1387.27</v>
      </c>
      <c r="L34" s="38">
        <v>0</v>
      </c>
      <c r="M34" s="38">
        <f t="shared" si="5"/>
        <v>0.34389439762022805</v>
      </c>
    </row>
    <row r="35" spans="1:13" ht="62.25" customHeight="1" x14ac:dyDescent="0.25">
      <c r="A35" s="15" t="s">
        <v>89</v>
      </c>
      <c r="B35" s="19" t="s">
        <v>30</v>
      </c>
      <c r="C35" s="17" t="s">
        <v>98</v>
      </c>
      <c r="D35" s="26" t="s">
        <v>99</v>
      </c>
      <c r="E35" s="16" t="s">
        <v>24</v>
      </c>
      <c r="F35" s="39">
        <v>3227</v>
      </c>
      <c r="G35" s="28">
        <v>0</v>
      </c>
      <c r="H35" s="28">
        <v>0</v>
      </c>
      <c r="I35" s="28">
        <v>0</v>
      </c>
      <c r="J35" s="28">
        <f t="shared" si="2"/>
        <v>0</v>
      </c>
      <c r="K35" s="41">
        <v>74.8797</v>
      </c>
      <c r="L35" s="38">
        <v>0</v>
      </c>
      <c r="M35" s="38">
        <f t="shared" si="5"/>
        <v>2.320412147505423E-2</v>
      </c>
    </row>
    <row r="36" spans="1:13" ht="62.25" customHeight="1" x14ac:dyDescent="0.25">
      <c r="A36" s="15" t="s">
        <v>89</v>
      </c>
      <c r="B36" s="19" t="s">
        <v>30</v>
      </c>
      <c r="C36" s="17" t="s">
        <v>100</v>
      </c>
      <c r="D36" s="26" t="s">
        <v>101</v>
      </c>
      <c r="E36" s="16" t="s">
        <v>20</v>
      </c>
      <c r="F36" s="47">
        <v>2</v>
      </c>
      <c r="G36" s="28">
        <v>0</v>
      </c>
      <c r="H36" s="28">
        <v>0</v>
      </c>
      <c r="I36" s="28">
        <v>0</v>
      </c>
      <c r="J36" s="28">
        <f t="shared" si="2"/>
        <v>0</v>
      </c>
      <c r="K36" s="48">
        <v>0</v>
      </c>
      <c r="L36" s="38">
        <v>0</v>
      </c>
      <c r="M36" s="38">
        <f t="shared" si="5"/>
        <v>0</v>
      </c>
    </row>
    <row r="37" spans="1:13" ht="62.25" customHeight="1" x14ac:dyDescent="0.25">
      <c r="A37" s="16" t="s">
        <v>72</v>
      </c>
      <c r="B37" s="16" t="s">
        <v>52</v>
      </c>
      <c r="C37" s="17" t="s">
        <v>102</v>
      </c>
      <c r="D37" s="26" t="s">
        <v>103</v>
      </c>
      <c r="E37" s="16" t="s">
        <v>20</v>
      </c>
      <c r="F37" s="36">
        <v>3</v>
      </c>
      <c r="G37" s="28">
        <v>0</v>
      </c>
      <c r="H37" s="28">
        <v>0</v>
      </c>
      <c r="I37" s="28">
        <v>0</v>
      </c>
      <c r="J37" s="28">
        <f>+G37+H37+I37</f>
        <v>0</v>
      </c>
      <c r="K37" s="48">
        <v>0</v>
      </c>
      <c r="L37" s="38">
        <v>0</v>
      </c>
      <c r="M37" s="38">
        <f>K37*100%/F37</f>
        <v>0</v>
      </c>
    </row>
    <row r="38" spans="1:13" ht="62.25" customHeight="1" x14ac:dyDescent="0.25">
      <c r="A38" s="16" t="s">
        <v>72</v>
      </c>
      <c r="B38" s="16" t="s">
        <v>52</v>
      </c>
      <c r="C38" s="17" t="s">
        <v>104</v>
      </c>
      <c r="D38" s="26" t="s">
        <v>105</v>
      </c>
      <c r="E38" s="16" t="s">
        <v>20</v>
      </c>
      <c r="F38" s="36">
        <v>4</v>
      </c>
      <c r="G38" s="28">
        <v>0</v>
      </c>
      <c r="H38" s="28">
        <v>0</v>
      </c>
      <c r="I38" s="28">
        <v>0</v>
      </c>
      <c r="J38" s="28">
        <f>+G38+H38+I38</f>
        <v>0</v>
      </c>
      <c r="K38" s="48">
        <v>0</v>
      </c>
      <c r="L38" s="38">
        <v>0</v>
      </c>
      <c r="M38" s="38">
        <f>K38*100%/F38</f>
        <v>0</v>
      </c>
    </row>
    <row r="39" spans="1:13" ht="62.25" customHeight="1" x14ac:dyDescent="0.25">
      <c r="A39" s="15" t="s">
        <v>89</v>
      </c>
      <c r="B39" s="16" t="s">
        <v>52</v>
      </c>
      <c r="C39" s="17" t="s">
        <v>106</v>
      </c>
      <c r="D39" s="26" t="s">
        <v>107</v>
      </c>
      <c r="E39" s="16" t="s">
        <v>20</v>
      </c>
      <c r="F39" s="36">
        <v>11</v>
      </c>
      <c r="G39" s="28">
        <v>0</v>
      </c>
      <c r="H39" s="28">
        <v>1</v>
      </c>
      <c r="I39" s="28">
        <v>1</v>
      </c>
      <c r="J39" s="28">
        <f t="shared" si="2"/>
        <v>2</v>
      </c>
      <c r="K39" s="48">
        <v>4</v>
      </c>
      <c r="L39" s="38">
        <v>1</v>
      </c>
      <c r="M39" s="38">
        <f t="shared" si="5"/>
        <v>0.36363636363636365</v>
      </c>
    </row>
    <row r="40" spans="1:13" ht="62.25" customHeight="1" x14ac:dyDescent="0.25">
      <c r="A40" s="15" t="s">
        <v>89</v>
      </c>
      <c r="B40" s="16" t="s">
        <v>52</v>
      </c>
      <c r="C40" s="17" t="s">
        <v>108</v>
      </c>
      <c r="D40" s="26" t="s">
        <v>109</v>
      </c>
      <c r="E40" s="16" t="s">
        <v>20</v>
      </c>
      <c r="F40" s="36">
        <v>41</v>
      </c>
      <c r="G40" s="28">
        <v>0</v>
      </c>
      <c r="H40" s="28">
        <v>0</v>
      </c>
      <c r="I40" s="28">
        <v>0</v>
      </c>
      <c r="J40" s="28">
        <f t="shared" si="2"/>
        <v>0</v>
      </c>
      <c r="K40" s="48">
        <v>1</v>
      </c>
      <c r="L40" s="38">
        <v>0</v>
      </c>
      <c r="M40" s="38">
        <f t="shared" si="5"/>
        <v>2.4390243902439025E-2</v>
      </c>
    </row>
    <row r="41" spans="1:13" ht="62.25" customHeight="1" x14ac:dyDescent="0.25">
      <c r="A41" s="16" t="s">
        <v>72</v>
      </c>
      <c r="B41" s="16" t="s">
        <v>52</v>
      </c>
      <c r="C41" s="17" t="s">
        <v>110</v>
      </c>
      <c r="D41" s="26" t="s">
        <v>111</v>
      </c>
      <c r="E41" s="16" t="s">
        <v>20</v>
      </c>
      <c r="F41" s="36">
        <v>7</v>
      </c>
      <c r="G41" s="28">
        <v>0</v>
      </c>
      <c r="H41" s="28">
        <v>1</v>
      </c>
      <c r="I41" s="28">
        <v>1</v>
      </c>
      <c r="J41" s="28">
        <f>+G41+H41+I41</f>
        <v>2</v>
      </c>
      <c r="K41" s="48">
        <v>0</v>
      </c>
      <c r="L41" s="38">
        <f>K41*100%/J41</f>
        <v>0</v>
      </c>
      <c r="M41" s="38">
        <f>K41*100%/F41</f>
        <v>0</v>
      </c>
    </row>
    <row r="42" spans="1:13" ht="62.25" customHeight="1" x14ac:dyDescent="0.25">
      <c r="A42" s="16" t="s">
        <v>72</v>
      </c>
      <c r="B42" s="16" t="s">
        <v>52</v>
      </c>
      <c r="C42" s="17" t="s">
        <v>112</v>
      </c>
      <c r="D42" s="26" t="s">
        <v>113</v>
      </c>
      <c r="E42" s="16" t="s">
        <v>20</v>
      </c>
      <c r="F42" s="36">
        <v>10</v>
      </c>
      <c r="G42" s="28">
        <v>0</v>
      </c>
      <c r="H42" s="28">
        <v>0</v>
      </c>
      <c r="I42" s="28">
        <v>0</v>
      </c>
      <c r="J42" s="28">
        <f>+G42+H42+I42</f>
        <v>0</v>
      </c>
      <c r="K42" s="48">
        <v>0</v>
      </c>
      <c r="L42" s="38">
        <v>0</v>
      </c>
      <c r="M42" s="38">
        <f>K42*100%/F42</f>
        <v>0</v>
      </c>
    </row>
    <row r="43" spans="1:13" ht="62.25" customHeight="1" x14ac:dyDescent="0.25">
      <c r="A43" s="16" t="s">
        <v>89</v>
      </c>
      <c r="B43" s="16" t="s">
        <v>52</v>
      </c>
      <c r="C43" s="17" t="s">
        <v>114</v>
      </c>
      <c r="D43" s="26" t="s">
        <v>115</v>
      </c>
      <c r="E43" s="26" t="s">
        <v>20</v>
      </c>
      <c r="F43" s="36">
        <v>24</v>
      </c>
      <c r="G43" s="28">
        <v>0</v>
      </c>
      <c r="H43" s="49">
        <v>2</v>
      </c>
      <c r="I43" s="49">
        <v>2</v>
      </c>
      <c r="J43" s="28">
        <f t="shared" si="2"/>
        <v>4</v>
      </c>
      <c r="K43" s="48">
        <v>37</v>
      </c>
      <c r="L43" s="38">
        <v>1</v>
      </c>
      <c r="M43" s="38">
        <v>1</v>
      </c>
    </row>
    <row r="44" spans="1:13" ht="62.25" customHeight="1" x14ac:dyDescent="0.25">
      <c r="A44" s="16" t="s">
        <v>72</v>
      </c>
      <c r="B44" s="26" t="s">
        <v>52</v>
      </c>
      <c r="C44" s="17" t="s">
        <v>116</v>
      </c>
      <c r="D44" s="26" t="s">
        <v>117</v>
      </c>
      <c r="E44" s="26" t="s">
        <v>20</v>
      </c>
      <c r="F44" s="36">
        <v>8</v>
      </c>
      <c r="G44" s="28">
        <v>0</v>
      </c>
      <c r="H44" s="28">
        <v>0</v>
      </c>
      <c r="I44" s="28">
        <v>0</v>
      </c>
      <c r="J44" s="28">
        <f>+G44+H44+I44</f>
        <v>0</v>
      </c>
      <c r="K44" s="25">
        <v>1</v>
      </c>
      <c r="L44" s="38">
        <v>0</v>
      </c>
      <c r="M44" s="38">
        <f>K44*100%/F44</f>
        <v>0.125</v>
      </c>
    </row>
    <row r="45" spans="1:13" ht="62.25" customHeight="1" x14ac:dyDescent="0.25">
      <c r="A45" s="16" t="s">
        <v>89</v>
      </c>
      <c r="B45" s="26" t="s">
        <v>52</v>
      </c>
      <c r="C45" s="17" t="s">
        <v>118</v>
      </c>
      <c r="D45" s="26" t="s">
        <v>119</v>
      </c>
      <c r="E45" s="26" t="s">
        <v>20</v>
      </c>
      <c r="F45" s="36">
        <v>5</v>
      </c>
      <c r="G45" s="28">
        <v>0</v>
      </c>
      <c r="H45" s="28">
        <v>0</v>
      </c>
      <c r="I45" s="28">
        <v>0</v>
      </c>
      <c r="J45" s="28">
        <f t="shared" si="2"/>
        <v>0</v>
      </c>
      <c r="K45" s="48">
        <v>3</v>
      </c>
      <c r="L45" s="38">
        <v>0</v>
      </c>
      <c r="M45" s="38">
        <f t="shared" si="5"/>
        <v>0.6</v>
      </c>
    </row>
    <row r="46" spans="1:13" ht="62.25" customHeight="1" x14ac:dyDescent="0.25">
      <c r="A46" s="16" t="s">
        <v>89</v>
      </c>
      <c r="B46" s="26" t="s">
        <v>52</v>
      </c>
      <c r="C46" s="17" t="s">
        <v>120</v>
      </c>
      <c r="D46" s="26" t="s">
        <v>121</v>
      </c>
      <c r="E46" s="16" t="s">
        <v>20</v>
      </c>
      <c r="F46" s="36">
        <v>8</v>
      </c>
      <c r="G46" s="28">
        <v>0</v>
      </c>
      <c r="H46" s="28">
        <v>0</v>
      </c>
      <c r="I46" s="28">
        <v>2</v>
      </c>
      <c r="J46" s="28">
        <f t="shared" ref="J46:J56" si="6">+G46+H46+I46</f>
        <v>2</v>
      </c>
      <c r="K46" s="48">
        <v>1</v>
      </c>
      <c r="L46" s="38">
        <f>K46*100%/J46</f>
        <v>0.5</v>
      </c>
      <c r="M46" s="38">
        <f>K46*100%/F46</f>
        <v>0.125</v>
      </c>
    </row>
    <row r="47" spans="1:13" s="1" customFormat="1" ht="62.25" customHeight="1" x14ac:dyDescent="0.25">
      <c r="A47" s="26" t="s">
        <v>122</v>
      </c>
      <c r="B47" s="26" t="s">
        <v>17</v>
      </c>
      <c r="C47" s="50" t="s">
        <v>123</v>
      </c>
      <c r="D47" s="26" t="s">
        <v>124</v>
      </c>
      <c r="E47" s="26" t="s">
        <v>24</v>
      </c>
      <c r="F47" s="51">
        <v>110000</v>
      </c>
      <c r="G47" s="21">
        <v>0</v>
      </c>
      <c r="H47" s="40">
        <v>3000</v>
      </c>
      <c r="I47" s="40">
        <v>13000</v>
      </c>
      <c r="J47" s="40">
        <f t="shared" si="6"/>
        <v>16000</v>
      </c>
      <c r="K47" s="9">
        <v>4884.9769299999998</v>
      </c>
      <c r="L47" s="52">
        <f>+K47/J47</f>
        <v>0.30531105812499998</v>
      </c>
      <c r="M47" s="52">
        <f t="shared" ref="M47:M73" si="7">+K47/F47</f>
        <v>4.4408881181818183E-2</v>
      </c>
    </row>
    <row r="48" spans="1:13" s="1" customFormat="1" ht="52.5" customHeight="1" x14ac:dyDescent="0.25">
      <c r="A48" s="26" t="s">
        <v>125</v>
      </c>
      <c r="B48" s="26" t="s">
        <v>17</v>
      </c>
      <c r="C48" s="50" t="s">
        <v>126</v>
      </c>
      <c r="D48" s="31" t="s">
        <v>127</v>
      </c>
      <c r="E48" s="26" t="s">
        <v>24</v>
      </c>
      <c r="F48" s="51">
        <v>280</v>
      </c>
      <c r="G48" s="21">
        <v>0</v>
      </c>
      <c r="H48" s="21">
        <v>0</v>
      </c>
      <c r="I48" s="21">
        <v>0</v>
      </c>
      <c r="J48" s="21">
        <f t="shared" si="6"/>
        <v>0</v>
      </c>
      <c r="K48" s="9">
        <v>3.25</v>
      </c>
      <c r="L48" s="52">
        <v>0</v>
      </c>
      <c r="M48" s="52">
        <f t="shared" si="7"/>
        <v>1.1607142857142858E-2</v>
      </c>
    </row>
    <row r="49" spans="1:13" s="1" customFormat="1" ht="52.5" customHeight="1" x14ac:dyDescent="0.25">
      <c r="A49" s="26" t="s">
        <v>125</v>
      </c>
      <c r="B49" s="26" t="s">
        <v>17</v>
      </c>
      <c r="C49" s="50" t="s">
        <v>128</v>
      </c>
      <c r="D49" s="31" t="s">
        <v>129</v>
      </c>
      <c r="E49" s="26" t="s">
        <v>24</v>
      </c>
      <c r="F49" s="51">
        <v>300</v>
      </c>
      <c r="G49" s="21">
        <v>0</v>
      </c>
      <c r="H49" s="21">
        <v>0</v>
      </c>
      <c r="I49" s="49">
        <v>110</v>
      </c>
      <c r="J49" s="49">
        <f t="shared" si="6"/>
        <v>110</v>
      </c>
      <c r="K49" s="9">
        <v>27.3292</v>
      </c>
      <c r="L49" s="52">
        <f>+K49/J49</f>
        <v>0.24844727272727274</v>
      </c>
      <c r="M49" s="52">
        <f t="shared" si="7"/>
        <v>9.1097333333333336E-2</v>
      </c>
    </row>
    <row r="50" spans="1:13" s="1" customFormat="1" ht="52.5" customHeight="1" x14ac:dyDescent="0.25">
      <c r="A50" s="26" t="s">
        <v>122</v>
      </c>
      <c r="B50" s="26" t="s">
        <v>17</v>
      </c>
      <c r="C50" s="50" t="s">
        <v>130</v>
      </c>
      <c r="D50" s="31" t="s">
        <v>131</v>
      </c>
      <c r="E50" s="26" t="s">
        <v>24</v>
      </c>
      <c r="F50" s="51">
        <v>190000</v>
      </c>
      <c r="G50" s="21">
        <v>0</v>
      </c>
      <c r="H50" s="40">
        <v>14000</v>
      </c>
      <c r="I50" s="40">
        <v>16000</v>
      </c>
      <c r="J50" s="40">
        <f t="shared" si="6"/>
        <v>30000</v>
      </c>
      <c r="K50" s="9">
        <v>19348.71817</v>
      </c>
      <c r="L50" s="52">
        <f>+K50/J50</f>
        <v>0.64495727233333333</v>
      </c>
      <c r="M50" s="52">
        <f t="shared" si="7"/>
        <v>0.10183535878947368</v>
      </c>
    </row>
    <row r="51" spans="1:13" s="1" customFormat="1" ht="52.5" customHeight="1" x14ac:dyDescent="0.25">
      <c r="A51" s="26" t="s">
        <v>122</v>
      </c>
      <c r="B51" s="26" t="s">
        <v>17</v>
      </c>
      <c r="C51" s="50" t="s">
        <v>132</v>
      </c>
      <c r="D51" s="31" t="s">
        <v>133</v>
      </c>
      <c r="E51" s="26" t="s">
        <v>24</v>
      </c>
      <c r="F51" s="51">
        <v>20000</v>
      </c>
      <c r="G51" s="40">
        <v>1200</v>
      </c>
      <c r="H51" s="40">
        <v>1700</v>
      </c>
      <c r="I51" s="40">
        <v>1760</v>
      </c>
      <c r="J51" s="40">
        <f t="shared" si="6"/>
        <v>4660</v>
      </c>
      <c r="K51" s="9">
        <v>1353.5513999999998</v>
      </c>
      <c r="L51" s="52">
        <f>+K51/J51</f>
        <v>0.29046167381974247</v>
      </c>
      <c r="M51" s="52">
        <f t="shared" si="7"/>
        <v>6.7677569999999992E-2</v>
      </c>
    </row>
    <row r="52" spans="1:13" s="1" customFormat="1" ht="52.5" customHeight="1" x14ac:dyDescent="0.25">
      <c r="A52" s="26" t="s">
        <v>125</v>
      </c>
      <c r="B52" s="26" t="s">
        <v>17</v>
      </c>
      <c r="C52" s="50" t="s">
        <v>134</v>
      </c>
      <c r="D52" s="26" t="s">
        <v>135</v>
      </c>
      <c r="E52" s="26" t="s">
        <v>24</v>
      </c>
      <c r="F52" s="51">
        <v>8000</v>
      </c>
      <c r="G52" s="21">
        <v>0</v>
      </c>
      <c r="H52" s="21">
        <v>0</v>
      </c>
      <c r="I52" s="21">
        <v>0</v>
      </c>
      <c r="J52" s="21">
        <f t="shared" si="6"/>
        <v>0</v>
      </c>
      <c r="K52" s="9">
        <v>3513</v>
      </c>
      <c r="L52" s="52">
        <v>0</v>
      </c>
      <c r="M52" s="52">
        <f t="shared" si="7"/>
        <v>0.43912499999999999</v>
      </c>
    </row>
    <row r="53" spans="1:13" s="1" customFormat="1" ht="52.5" customHeight="1" x14ac:dyDescent="0.25">
      <c r="A53" s="26" t="s">
        <v>125</v>
      </c>
      <c r="B53" s="26" t="s">
        <v>17</v>
      </c>
      <c r="C53" s="50" t="s">
        <v>136</v>
      </c>
      <c r="D53" s="31" t="s">
        <v>137</v>
      </c>
      <c r="E53" s="26" t="s">
        <v>24</v>
      </c>
      <c r="F53" s="51">
        <v>8000</v>
      </c>
      <c r="G53" s="21">
        <v>0</v>
      </c>
      <c r="H53" s="40">
        <v>2000</v>
      </c>
      <c r="I53" s="40">
        <v>0</v>
      </c>
      <c r="J53" s="40">
        <f t="shared" si="6"/>
        <v>2000</v>
      </c>
      <c r="K53" s="9">
        <v>1195</v>
      </c>
      <c r="L53" s="52">
        <f>+K53/J53</f>
        <v>0.59750000000000003</v>
      </c>
      <c r="M53" s="52">
        <f t="shared" si="7"/>
        <v>0.14937500000000001</v>
      </c>
    </row>
    <row r="54" spans="1:13" s="1" customFormat="1" ht="52.5" customHeight="1" x14ac:dyDescent="0.25">
      <c r="A54" s="26" t="s">
        <v>138</v>
      </c>
      <c r="B54" s="26" t="s">
        <v>17</v>
      </c>
      <c r="C54" s="50" t="s">
        <v>139</v>
      </c>
      <c r="D54" s="31" t="s">
        <v>140</v>
      </c>
      <c r="E54" s="26" t="s">
        <v>24</v>
      </c>
      <c r="F54" s="51">
        <v>320</v>
      </c>
      <c r="G54" s="21">
        <v>0</v>
      </c>
      <c r="H54" s="21">
        <v>0</v>
      </c>
      <c r="I54" s="21">
        <v>0</v>
      </c>
      <c r="J54" s="21">
        <f t="shared" si="6"/>
        <v>0</v>
      </c>
      <c r="K54" s="21">
        <v>0</v>
      </c>
      <c r="L54" s="52">
        <v>0</v>
      </c>
      <c r="M54" s="52">
        <f t="shared" si="7"/>
        <v>0</v>
      </c>
    </row>
    <row r="55" spans="1:13" s="1" customFormat="1" ht="52.5" customHeight="1" x14ac:dyDescent="0.25">
      <c r="A55" s="26" t="s">
        <v>138</v>
      </c>
      <c r="B55" s="26" t="s">
        <v>17</v>
      </c>
      <c r="C55" s="50" t="s">
        <v>141</v>
      </c>
      <c r="D55" s="31" t="s">
        <v>142</v>
      </c>
      <c r="E55" s="26" t="s">
        <v>24</v>
      </c>
      <c r="F55" s="51">
        <v>680</v>
      </c>
      <c r="G55" s="21">
        <v>0</v>
      </c>
      <c r="H55" s="21">
        <v>0</v>
      </c>
      <c r="I55" s="40">
        <v>50</v>
      </c>
      <c r="J55" s="40">
        <f t="shared" si="6"/>
        <v>50</v>
      </c>
      <c r="K55" s="21">
        <v>0</v>
      </c>
      <c r="L55" s="52">
        <f>+K55/J55</f>
        <v>0</v>
      </c>
      <c r="M55" s="52">
        <f t="shared" si="7"/>
        <v>0</v>
      </c>
    </row>
    <row r="56" spans="1:13" s="1" customFormat="1" ht="52.5" customHeight="1" x14ac:dyDescent="0.25">
      <c r="A56" s="26" t="s">
        <v>138</v>
      </c>
      <c r="B56" s="26" t="s">
        <v>17</v>
      </c>
      <c r="C56" s="50" t="s">
        <v>143</v>
      </c>
      <c r="D56" s="31" t="s">
        <v>144</v>
      </c>
      <c r="E56" s="26" t="s">
        <v>24</v>
      </c>
      <c r="F56" s="51">
        <v>96</v>
      </c>
      <c r="G56" s="21">
        <v>0</v>
      </c>
      <c r="H56" s="21">
        <v>0</v>
      </c>
      <c r="I56" s="21">
        <v>0</v>
      </c>
      <c r="J56" s="21">
        <f t="shared" si="6"/>
        <v>0</v>
      </c>
      <c r="K56" s="21">
        <v>0</v>
      </c>
      <c r="L56" s="52">
        <v>0</v>
      </c>
      <c r="M56" s="52">
        <f t="shared" si="7"/>
        <v>0</v>
      </c>
    </row>
    <row r="57" spans="1:13" s="1" customFormat="1" ht="52.5" customHeight="1" x14ac:dyDescent="0.25">
      <c r="A57" s="26" t="s">
        <v>122</v>
      </c>
      <c r="B57" s="26" t="s">
        <v>145</v>
      </c>
      <c r="C57" s="50" t="s">
        <v>146</v>
      </c>
      <c r="D57" s="31" t="s">
        <v>147</v>
      </c>
      <c r="E57" s="26" t="s">
        <v>29</v>
      </c>
      <c r="F57" s="53">
        <v>225</v>
      </c>
      <c r="G57" s="40">
        <v>8</v>
      </c>
      <c r="H57" s="40">
        <v>20</v>
      </c>
      <c r="I57" s="40">
        <v>20</v>
      </c>
      <c r="J57" s="40">
        <v>48</v>
      </c>
      <c r="K57" s="54">
        <v>78</v>
      </c>
      <c r="L57" s="52">
        <v>1</v>
      </c>
      <c r="M57" s="52">
        <f t="shared" si="7"/>
        <v>0.34666666666666668</v>
      </c>
    </row>
    <row r="58" spans="1:13" s="1" customFormat="1" ht="52.5" customHeight="1" x14ac:dyDescent="0.25">
      <c r="A58" s="26" t="s">
        <v>138</v>
      </c>
      <c r="B58" s="26" t="s">
        <v>145</v>
      </c>
      <c r="C58" s="50" t="s">
        <v>148</v>
      </c>
      <c r="D58" s="31" t="s">
        <v>149</v>
      </c>
      <c r="E58" s="26" t="s">
        <v>29</v>
      </c>
      <c r="F58" s="53">
        <v>5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52">
        <v>0</v>
      </c>
      <c r="M58" s="52">
        <f t="shared" si="7"/>
        <v>0</v>
      </c>
    </row>
    <row r="59" spans="1:13" s="1" customFormat="1" ht="52.5" customHeight="1" x14ac:dyDescent="0.25">
      <c r="A59" s="26" t="s">
        <v>150</v>
      </c>
      <c r="B59" s="26" t="s">
        <v>145</v>
      </c>
      <c r="C59" s="50" t="s">
        <v>151</v>
      </c>
      <c r="D59" s="31" t="s">
        <v>152</v>
      </c>
      <c r="E59" s="26" t="s">
        <v>29</v>
      </c>
      <c r="F59" s="53">
        <v>650</v>
      </c>
      <c r="G59" s="21">
        <v>0</v>
      </c>
      <c r="H59" s="40">
        <v>73</v>
      </c>
      <c r="I59" s="40">
        <v>73</v>
      </c>
      <c r="J59" s="40">
        <v>146</v>
      </c>
      <c r="K59" s="54">
        <v>46</v>
      </c>
      <c r="L59" s="52">
        <f>+K59/J59</f>
        <v>0.31506849315068491</v>
      </c>
      <c r="M59" s="52">
        <f t="shared" si="7"/>
        <v>7.0769230769230765E-2</v>
      </c>
    </row>
    <row r="60" spans="1:13" s="1" customFormat="1" ht="52.5" customHeight="1" x14ac:dyDescent="0.25">
      <c r="A60" s="26" t="s">
        <v>150</v>
      </c>
      <c r="B60" s="26" t="s">
        <v>30</v>
      </c>
      <c r="C60" s="50" t="s">
        <v>153</v>
      </c>
      <c r="D60" s="31" t="s">
        <v>154</v>
      </c>
      <c r="E60" s="26" t="s">
        <v>24</v>
      </c>
      <c r="F60" s="53">
        <v>57000</v>
      </c>
      <c r="G60" s="21">
        <v>0</v>
      </c>
      <c r="H60" s="40">
        <v>4000</v>
      </c>
      <c r="I60" s="40">
        <v>4000</v>
      </c>
      <c r="J60" s="40">
        <v>8000</v>
      </c>
      <c r="K60" s="54">
        <v>1955.6361999999999</v>
      </c>
      <c r="L60" s="52">
        <f>+K60/J60</f>
        <v>0.24445452499999998</v>
      </c>
      <c r="M60" s="52">
        <f t="shared" si="7"/>
        <v>3.4309407017543855E-2</v>
      </c>
    </row>
    <row r="61" spans="1:13" s="1" customFormat="1" ht="52.5" customHeight="1" x14ac:dyDescent="0.25">
      <c r="A61" s="26" t="s">
        <v>150</v>
      </c>
      <c r="B61" s="26" t="s">
        <v>30</v>
      </c>
      <c r="C61" s="50" t="s">
        <v>155</v>
      </c>
      <c r="D61" s="31" t="s">
        <v>156</v>
      </c>
      <c r="E61" s="26" t="s">
        <v>24</v>
      </c>
      <c r="F61" s="55">
        <v>75000</v>
      </c>
      <c r="G61" s="21">
        <v>0</v>
      </c>
      <c r="H61" s="40">
        <v>5000</v>
      </c>
      <c r="I61" s="40">
        <v>5000</v>
      </c>
      <c r="J61" s="40">
        <v>10000</v>
      </c>
      <c r="K61" s="10">
        <v>851.75</v>
      </c>
      <c r="L61" s="52">
        <f>+K61/J61</f>
        <v>8.5175000000000001E-2</v>
      </c>
      <c r="M61" s="52">
        <f t="shared" si="7"/>
        <v>1.1356666666666666E-2</v>
      </c>
    </row>
    <row r="62" spans="1:13" s="1" customFormat="1" ht="52.5" customHeight="1" x14ac:dyDescent="0.25">
      <c r="A62" s="26" t="s">
        <v>157</v>
      </c>
      <c r="B62" s="26" t="s">
        <v>30</v>
      </c>
      <c r="C62" s="50" t="s">
        <v>158</v>
      </c>
      <c r="D62" s="31" t="s">
        <v>159</v>
      </c>
      <c r="E62" s="26" t="s">
        <v>24</v>
      </c>
      <c r="F62" s="55">
        <v>35000</v>
      </c>
      <c r="G62" s="21">
        <v>0</v>
      </c>
      <c r="H62" s="21">
        <v>0</v>
      </c>
      <c r="I62" s="21">
        <v>0</v>
      </c>
      <c r="J62" s="21">
        <v>0</v>
      </c>
      <c r="K62" s="10">
        <v>517.06079999999997</v>
      </c>
      <c r="L62" s="52">
        <v>0</v>
      </c>
      <c r="M62" s="52">
        <f t="shared" si="7"/>
        <v>1.4773165714285713E-2</v>
      </c>
    </row>
    <row r="63" spans="1:13" s="1" customFormat="1" ht="52.5" customHeight="1" x14ac:dyDescent="0.25">
      <c r="A63" s="26" t="s">
        <v>160</v>
      </c>
      <c r="B63" s="26" t="s">
        <v>30</v>
      </c>
      <c r="C63" s="50" t="s">
        <v>161</v>
      </c>
      <c r="D63" s="31" t="s">
        <v>162</v>
      </c>
      <c r="E63" s="26" t="s">
        <v>24</v>
      </c>
      <c r="F63" s="53">
        <v>600</v>
      </c>
      <c r="G63" s="21">
        <v>0</v>
      </c>
      <c r="H63" s="21">
        <v>0</v>
      </c>
      <c r="I63" s="40">
        <v>200</v>
      </c>
      <c r="J63" s="40">
        <v>200</v>
      </c>
      <c r="K63" s="10">
        <v>6.8123000000000005</v>
      </c>
      <c r="L63" s="52">
        <f>+K63/J63</f>
        <v>3.4061500000000001E-2</v>
      </c>
      <c r="M63" s="52">
        <f t="shared" si="7"/>
        <v>1.1353833333333334E-2</v>
      </c>
    </row>
    <row r="64" spans="1:13" s="1" customFormat="1" ht="52.5" customHeight="1" x14ac:dyDescent="0.25">
      <c r="A64" s="26" t="s">
        <v>150</v>
      </c>
      <c r="B64" s="26" t="s">
        <v>163</v>
      </c>
      <c r="C64" s="50" t="s">
        <v>164</v>
      </c>
      <c r="D64" s="31" t="s">
        <v>165</v>
      </c>
      <c r="E64" s="26" t="s">
        <v>24</v>
      </c>
      <c r="F64" s="53">
        <v>6000</v>
      </c>
      <c r="G64" s="21">
        <v>0</v>
      </c>
      <c r="H64" s="40">
        <v>350</v>
      </c>
      <c r="I64" s="40">
        <v>250</v>
      </c>
      <c r="J64" s="40">
        <v>600</v>
      </c>
      <c r="K64" s="10">
        <v>1422.8919000000001</v>
      </c>
      <c r="L64" s="52">
        <v>1</v>
      </c>
      <c r="M64" s="52">
        <f t="shared" si="7"/>
        <v>0.23714865000000002</v>
      </c>
    </row>
    <row r="65" spans="1:13" s="1" customFormat="1" ht="60.75" customHeight="1" x14ac:dyDescent="0.25">
      <c r="A65" s="26" t="s">
        <v>160</v>
      </c>
      <c r="B65" s="26" t="s">
        <v>166</v>
      </c>
      <c r="C65" s="50" t="s">
        <v>167</v>
      </c>
      <c r="D65" s="31" t="s">
        <v>168</v>
      </c>
      <c r="E65" s="26" t="s">
        <v>24</v>
      </c>
      <c r="F65" s="53">
        <v>498</v>
      </c>
      <c r="G65" s="21">
        <v>0</v>
      </c>
      <c r="H65" s="21">
        <v>0</v>
      </c>
      <c r="I65" s="40">
        <v>165</v>
      </c>
      <c r="J65" s="40">
        <v>165</v>
      </c>
      <c r="K65" s="10">
        <v>85.527299999999997</v>
      </c>
      <c r="L65" s="52">
        <f>+K65/J65</f>
        <v>0.51834727272727266</v>
      </c>
      <c r="M65" s="52">
        <f t="shared" si="7"/>
        <v>0.17174156626506024</v>
      </c>
    </row>
    <row r="66" spans="1:13" s="1" customFormat="1" ht="64.5" customHeight="1" x14ac:dyDescent="0.25">
      <c r="A66" s="26" t="s">
        <v>160</v>
      </c>
      <c r="B66" s="26" t="s">
        <v>166</v>
      </c>
      <c r="C66" s="50" t="s">
        <v>169</v>
      </c>
      <c r="D66" s="26" t="s">
        <v>170</v>
      </c>
      <c r="E66" s="26" t="s">
        <v>24</v>
      </c>
      <c r="F66" s="53">
        <v>30</v>
      </c>
      <c r="G66" s="21">
        <v>0</v>
      </c>
      <c r="H66" s="21">
        <v>0</v>
      </c>
      <c r="I66" s="40">
        <v>10</v>
      </c>
      <c r="J66" s="40">
        <v>10</v>
      </c>
      <c r="K66" s="10">
        <v>19</v>
      </c>
      <c r="L66" s="52">
        <v>1</v>
      </c>
      <c r="M66" s="52">
        <f t="shared" si="7"/>
        <v>0.6333333333333333</v>
      </c>
    </row>
    <row r="67" spans="1:13" s="1" customFormat="1" ht="64.5" customHeight="1" x14ac:dyDescent="0.25">
      <c r="A67" s="26" t="s">
        <v>125</v>
      </c>
      <c r="B67" s="26" t="s">
        <v>171</v>
      </c>
      <c r="C67" s="50" t="s">
        <v>172</v>
      </c>
      <c r="D67" s="26" t="s">
        <v>173</v>
      </c>
      <c r="E67" s="26" t="s">
        <v>24</v>
      </c>
      <c r="F67" s="53">
        <v>220000</v>
      </c>
      <c r="G67" s="21">
        <v>0</v>
      </c>
      <c r="H67" s="21">
        <v>0</v>
      </c>
      <c r="I67" s="40">
        <v>90000</v>
      </c>
      <c r="J67" s="40">
        <v>90000</v>
      </c>
      <c r="K67" s="10">
        <v>69797.112900000007</v>
      </c>
      <c r="L67" s="52">
        <f>+K67/J67</f>
        <v>0.77552347666666677</v>
      </c>
      <c r="M67" s="52">
        <f t="shared" si="7"/>
        <v>0.31725960409090914</v>
      </c>
    </row>
    <row r="68" spans="1:13" s="1" customFormat="1" ht="52.5" customHeight="1" x14ac:dyDescent="0.25">
      <c r="A68" s="26" t="s">
        <v>160</v>
      </c>
      <c r="B68" s="26" t="s">
        <v>171</v>
      </c>
      <c r="C68" s="50" t="s">
        <v>174</v>
      </c>
      <c r="D68" s="31" t="s">
        <v>175</v>
      </c>
      <c r="E68" s="26" t="s">
        <v>20</v>
      </c>
      <c r="F68" s="53">
        <v>43</v>
      </c>
      <c r="G68" s="21">
        <v>0</v>
      </c>
      <c r="H68" s="21">
        <v>0</v>
      </c>
      <c r="I68" s="40">
        <v>14</v>
      </c>
      <c r="J68" s="40">
        <v>14</v>
      </c>
      <c r="K68" s="10">
        <v>9</v>
      </c>
      <c r="L68" s="52">
        <f>+K68/J68</f>
        <v>0.6428571428571429</v>
      </c>
      <c r="M68" s="52">
        <f t="shared" si="7"/>
        <v>0.20930232558139536</v>
      </c>
    </row>
    <row r="69" spans="1:13" s="1" customFormat="1" ht="66" customHeight="1" x14ac:dyDescent="0.25">
      <c r="A69" s="26" t="s">
        <v>125</v>
      </c>
      <c r="B69" s="26" t="s">
        <v>39</v>
      </c>
      <c r="C69" s="50" t="s">
        <v>176</v>
      </c>
      <c r="D69" s="56" t="s">
        <v>177</v>
      </c>
      <c r="E69" s="56" t="s">
        <v>20</v>
      </c>
      <c r="F69" s="53">
        <v>150</v>
      </c>
      <c r="G69" s="21">
        <v>0</v>
      </c>
      <c r="H69" s="21">
        <v>0</v>
      </c>
      <c r="I69" s="40">
        <v>50</v>
      </c>
      <c r="J69" s="40">
        <v>50</v>
      </c>
      <c r="K69" s="10">
        <v>24</v>
      </c>
      <c r="L69" s="52">
        <f>+K69/J69</f>
        <v>0.48</v>
      </c>
      <c r="M69" s="52">
        <f t="shared" si="7"/>
        <v>0.16</v>
      </c>
    </row>
    <row r="70" spans="1:13" s="1" customFormat="1" ht="66" customHeight="1" x14ac:dyDescent="0.25">
      <c r="A70" s="26" t="s">
        <v>125</v>
      </c>
      <c r="B70" s="26" t="s">
        <v>39</v>
      </c>
      <c r="C70" s="50" t="s">
        <v>178</v>
      </c>
      <c r="D70" s="26" t="s">
        <v>179</v>
      </c>
      <c r="E70" s="26" t="s">
        <v>20</v>
      </c>
      <c r="F70" s="53">
        <v>4</v>
      </c>
      <c r="G70" s="21">
        <v>0</v>
      </c>
      <c r="H70" s="21">
        <v>0</v>
      </c>
      <c r="I70" s="40">
        <v>1</v>
      </c>
      <c r="J70" s="40">
        <v>1</v>
      </c>
      <c r="K70" s="21">
        <v>0</v>
      </c>
      <c r="L70" s="52">
        <f>+K70/J70</f>
        <v>0</v>
      </c>
      <c r="M70" s="52">
        <f t="shared" si="7"/>
        <v>0</v>
      </c>
    </row>
    <row r="71" spans="1:13" s="1" customFormat="1" ht="52.5" customHeight="1" x14ac:dyDescent="0.25">
      <c r="A71" s="26" t="s">
        <v>125</v>
      </c>
      <c r="B71" s="26" t="s">
        <v>39</v>
      </c>
      <c r="C71" s="50" t="s">
        <v>180</v>
      </c>
      <c r="D71" s="26" t="s">
        <v>181</v>
      </c>
      <c r="E71" s="26" t="s">
        <v>20</v>
      </c>
      <c r="F71" s="53">
        <v>3</v>
      </c>
      <c r="G71" s="21">
        <v>0</v>
      </c>
      <c r="H71" s="21">
        <v>0</v>
      </c>
      <c r="I71" s="40">
        <v>1</v>
      </c>
      <c r="J71" s="40">
        <v>1</v>
      </c>
      <c r="K71" s="10">
        <v>1</v>
      </c>
      <c r="L71" s="52">
        <f>+K71/J71</f>
        <v>1</v>
      </c>
      <c r="M71" s="52">
        <f t="shared" si="7"/>
        <v>0.33333333333333331</v>
      </c>
    </row>
    <row r="72" spans="1:13" s="1" customFormat="1" ht="52.5" customHeight="1" x14ac:dyDescent="0.25">
      <c r="A72" s="26" t="s">
        <v>157</v>
      </c>
      <c r="B72" s="26" t="s">
        <v>39</v>
      </c>
      <c r="C72" s="50" t="s">
        <v>182</v>
      </c>
      <c r="D72" s="26" t="s">
        <v>183</v>
      </c>
      <c r="E72" s="26" t="s">
        <v>20</v>
      </c>
      <c r="F72" s="51">
        <v>6</v>
      </c>
      <c r="G72" s="21">
        <v>0</v>
      </c>
      <c r="H72" s="21">
        <v>0</v>
      </c>
      <c r="I72" s="21">
        <v>0</v>
      </c>
      <c r="J72" s="21">
        <v>0</v>
      </c>
      <c r="K72" s="10">
        <v>2</v>
      </c>
      <c r="L72" s="52">
        <v>0</v>
      </c>
      <c r="M72" s="52">
        <f t="shared" si="7"/>
        <v>0.33333333333333331</v>
      </c>
    </row>
    <row r="73" spans="1:13" s="1" customFormat="1" ht="52.5" customHeight="1" x14ac:dyDescent="0.25">
      <c r="A73" s="26" t="s">
        <v>157</v>
      </c>
      <c r="B73" s="26" t="s">
        <v>39</v>
      </c>
      <c r="C73" s="50" t="s">
        <v>184</v>
      </c>
      <c r="D73" s="26" t="s">
        <v>185</v>
      </c>
      <c r="E73" s="26" t="s">
        <v>20</v>
      </c>
      <c r="F73" s="55">
        <v>225</v>
      </c>
      <c r="G73" s="40">
        <v>5</v>
      </c>
      <c r="H73" s="40">
        <v>30</v>
      </c>
      <c r="I73" s="40">
        <v>40</v>
      </c>
      <c r="J73" s="40">
        <v>75</v>
      </c>
      <c r="K73" s="10">
        <v>3</v>
      </c>
      <c r="L73" s="52">
        <f t="shared" ref="L73" si="8">+K73/J73</f>
        <v>0.04</v>
      </c>
      <c r="M73" s="52">
        <f t="shared" si="7"/>
        <v>1.3333333333333334E-2</v>
      </c>
    </row>
    <row r="74" spans="1:13" s="1" customFormat="1" ht="52.5" customHeight="1" x14ac:dyDescent="0.25">
      <c r="A74" s="26" t="s">
        <v>125</v>
      </c>
      <c r="B74" s="26" t="s">
        <v>39</v>
      </c>
      <c r="C74" s="50" t="s">
        <v>186</v>
      </c>
      <c r="D74" s="31" t="s">
        <v>187</v>
      </c>
      <c r="E74" s="26" t="s">
        <v>188</v>
      </c>
      <c r="F74" s="57">
        <v>0.85</v>
      </c>
      <c r="G74" s="21">
        <v>0</v>
      </c>
      <c r="H74" s="21">
        <v>0</v>
      </c>
      <c r="I74" s="58">
        <v>0.85</v>
      </c>
      <c r="J74" s="58">
        <v>0.85</v>
      </c>
      <c r="K74" s="10">
        <v>0.99199999999999999</v>
      </c>
      <c r="L74" s="52">
        <v>0.99</v>
      </c>
      <c r="M74" s="52">
        <v>0.99</v>
      </c>
    </row>
    <row r="75" spans="1:13" s="1" customFormat="1" ht="52.5" customHeight="1" x14ac:dyDescent="0.25">
      <c r="A75" s="26" t="s">
        <v>125</v>
      </c>
      <c r="B75" s="18" t="s">
        <v>39</v>
      </c>
      <c r="C75" s="50" t="s">
        <v>189</v>
      </c>
      <c r="D75" s="26" t="s">
        <v>190</v>
      </c>
      <c r="E75" s="26" t="s">
        <v>24</v>
      </c>
      <c r="F75" s="53">
        <v>300000</v>
      </c>
      <c r="G75" s="21">
        <v>0</v>
      </c>
      <c r="H75" s="21">
        <v>0</v>
      </c>
      <c r="I75" s="40">
        <v>90000</v>
      </c>
      <c r="J75" s="40">
        <v>90000</v>
      </c>
      <c r="K75" s="10">
        <v>69797.112899999993</v>
      </c>
      <c r="L75" s="52">
        <f t="shared" ref="L75:L77" si="9">+K75/J75</f>
        <v>0.77552347666666654</v>
      </c>
      <c r="M75" s="52">
        <f>+K75/F75</f>
        <v>0.23265704299999998</v>
      </c>
    </row>
    <row r="76" spans="1:13" s="1" customFormat="1" ht="52.5" customHeight="1" x14ac:dyDescent="0.25">
      <c r="A76" s="26" t="s">
        <v>125</v>
      </c>
      <c r="B76" s="18" t="s">
        <v>39</v>
      </c>
      <c r="C76" s="50" t="s">
        <v>191</v>
      </c>
      <c r="D76" s="31" t="s">
        <v>192</v>
      </c>
      <c r="E76" s="26" t="s">
        <v>20</v>
      </c>
      <c r="F76" s="59">
        <v>2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52">
        <v>0</v>
      </c>
      <c r="M76" s="52">
        <f>+K76/F76</f>
        <v>0</v>
      </c>
    </row>
    <row r="77" spans="1:13" s="1" customFormat="1" ht="52.5" customHeight="1" x14ac:dyDescent="0.25">
      <c r="A77" s="26" t="s">
        <v>125</v>
      </c>
      <c r="B77" s="18" t="s">
        <v>39</v>
      </c>
      <c r="C77" s="50" t="s">
        <v>193</v>
      </c>
      <c r="D77" s="31" t="s">
        <v>194</v>
      </c>
      <c r="E77" s="26" t="s">
        <v>20</v>
      </c>
      <c r="F77" s="59">
        <v>70</v>
      </c>
      <c r="G77" s="21">
        <v>0</v>
      </c>
      <c r="H77" s="21">
        <v>0</v>
      </c>
      <c r="I77" s="40">
        <v>20</v>
      </c>
      <c r="J77" s="40">
        <v>20</v>
      </c>
      <c r="K77" s="10">
        <v>8</v>
      </c>
      <c r="L77" s="52">
        <f t="shared" si="9"/>
        <v>0.4</v>
      </c>
      <c r="M77" s="52">
        <f>+K77/F77</f>
        <v>0.11428571428571428</v>
      </c>
    </row>
    <row r="78" spans="1:13" s="1" customFormat="1" ht="52.5" customHeight="1" x14ac:dyDescent="0.25">
      <c r="A78" s="60" t="s">
        <v>157</v>
      </c>
      <c r="B78" s="18" t="s">
        <v>39</v>
      </c>
      <c r="C78" s="50" t="s">
        <v>195</v>
      </c>
      <c r="D78" s="26" t="s">
        <v>196</v>
      </c>
      <c r="E78" s="36" t="s">
        <v>20</v>
      </c>
      <c r="F78" s="36">
        <v>15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52">
        <v>0</v>
      </c>
      <c r="M78" s="52">
        <f t="shared" ref="M78:M81" si="10">+K78/F78</f>
        <v>0</v>
      </c>
    </row>
    <row r="79" spans="1:13" s="1" customFormat="1" ht="52.5" customHeight="1" x14ac:dyDescent="0.25">
      <c r="A79" s="60" t="s">
        <v>157</v>
      </c>
      <c r="B79" s="26" t="s">
        <v>39</v>
      </c>
      <c r="C79" s="50" t="s">
        <v>197</v>
      </c>
      <c r="D79" s="26" t="s">
        <v>198</v>
      </c>
      <c r="E79" s="26" t="s">
        <v>20</v>
      </c>
      <c r="F79" s="36">
        <v>15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52">
        <v>0</v>
      </c>
      <c r="M79" s="52">
        <f t="shared" si="10"/>
        <v>0</v>
      </c>
    </row>
    <row r="80" spans="1:13" s="1" customFormat="1" ht="52.5" customHeight="1" x14ac:dyDescent="0.25">
      <c r="A80" s="60" t="s">
        <v>157</v>
      </c>
      <c r="B80" s="26" t="s">
        <v>39</v>
      </c>
      <c r="C80" s="50" t="s">
        <v>199</v>
      </c>
      <c r="D80" s="26" t="s">
        <v>200</v>
      </c>
      <c r="E80" s="36" t="s">
        <v>20</v>
      </c>
      <c r="F80" s="36">
        <v>15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52">
        <v>0</v>
      </c>
      <c r="M80" s="52">
        <f t="shared" si="10"/>
        <v>0</v>
      </c>
    </row>
    <row r="81" spans="1:13" s="1" customFormat="1" ht="52.5" customHeight="1" x14ac:dyDescent="0.25">
      <c r="A81" s="60" t="s">
        <v>157</v>
      </c>
      <c r="B81" s="26" t="s">
        <v>39</v>
      </c>
      <c r="C81" s="50" t="s">
        <v>201</v>
      </c>
      <c r="D81" s="26" t="s">
        <v>202</v>
      </c>
      <c r="E81" s="36" t="s">
        <v>20</v>
      </c>
      <c r="F81" s="36">
        <v>453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52">
        <v>0</v>
      </c>
      <c r="M81" s="52">
        <f t="shared" si="10"/>
        <v>0</v>
      </c>
    </row>
    <row r="82" spans="1:13" ht="52.5" customHeight="1" x14ac:dyDescent="0.25">
      <c r="A82" s="61" t="s">
        <v>203</v>
      </c>
      <c r="B82" s="62" t="s">
        <v>52</v>
      </c>
      <c r="C82" s="63" t="s">
        <v>204</v>
      </c>
      <c r="D82" s="64" t="s">
        <v>205</v>
      </c>
      <c r="E82" s="64" t="s">
        <v>20</v>
      </c>
      <c r="F82" s="65">
        <v>18</v>
      </c>
      <c r="G82" s="21">
        <v>0</v>
      </c>
      <c r="H82" s="21">
        <v>0</v>
      </c>
      <c r="I82" s="22">
        <v>9</v>
      </c>
      <c r="J82" s="66">
        <v>9</v>
      </c>
      <c r="K82" s="66">
        <v>13</v>
      </c>
      <c r="L82" s="52">
        <v>1</v>
      </c>
      <c r="M82" s="52">
        <f t="shared" ref="M82:M92" si="11">K82*100%/F82</f>
        <v>0.72222222222222221</v>
      </c>
    </row>
    <row r="83" spans="1:13" ht="52.5" customHeight="1" x14ac:dyDescent="0.25">
      <c r="A83" s="67" t="s">
        <v>203</v>
      </c>
      <c r="B83" s="62" t="s">
        <v>52</v>
      </c>
      <c r="C83" s="68" t="s">
        <v>206</v>
      </c>
      <c r="D83" s="67" t="s">
        <v>207</v>
      </c>
      <c r="E83" s="67" t="s">
        <v>188</v>
      </c>
      <c r="F83" s="69">
        <v>1</v>
      </c>
      <c r="G83" s="70">
        <v>1</v>
      </c>
      <c r="H83" s="70">
        <v>1</v>
      </c>
      <c r="I83" s="70">
        <v>1</v>
      </c>
      <c r="J83" s="70">
        <v>1</v>
      </c>
      <c r="K83" s="71">
        <v>1</v>
      </c>
      <c r="L83" s="52">
        <f>K83*100%/J83</f>
        <v>1</v>
      </c>
      <c r="M83" s="52">
        <f t="shared" si="11"/>
        <v>1</v>
      </c>
    </row>
    <row r="84" spans="1:13" s="1" customFormat="1" ht="84" customHeight="1" x14ac:dyDescent="0.25">
      <c r="A84" s="67" t="s">
        <v>203</v>
      </c>
      <c r="B84" s="62" t="s">
        <v>52</v>
      </c>
      <c r="C84" s="68" t="s">
        <v>208</v>
      </c>
      <c r="D84" s="67" t="s">
        <v>209</v>
      </c>
      <c r="E84" s="67" t="s">
        <v>20</v>
      </c>
      <c r="F84" s="65">
        <v>4</v>
      </c>
      <c r="G84" s="72">
        <v>0</v>
      </c>
      <c r="H84" s="72">
        <v>0</v>
      </c>
      <c r="I84" s="73">
        <v>1</v>
      </c>
      <c r="J84" s="74">
        <v>1</v>
      </c>
      <c r="K84" s="75">
        <v>2</v>
      </c>
      <c r="L84" s="52">
        <v>1</v>
      </c>
      <c r="M84" s="52">
        <f t="shared" si="11"/>
        <v>0.5</v>
      </c>
    </row>
    <row r="85" spans="1:13" s="1" customFormat="1" ht="52.5" customHeight="1" x14ac:dyDescent="0.25">
      <c r="A85" s="67" t="s">
        <v>203</v>
      </c>
      <c r="B85" s="62" t="s">
        <v>52</v>
      </c>
      <c r="C85" s="68" t="s">
        <v>210</v>
      </c>
      <c r="D85" s="76" t="s">
        <v>211</v>
      </c>
      <c r="E85" s="67" t="s">
        <v>20</v>
      </c>
      <c r="F85" s="65">
        <v>12</v>
      </c>
      <c r="G85" s="72">
        <v>1</v>
      </c>
      <c r="H85" s="72">
        <v>1</v>
      </c>
      <c r="I85" s="73">
        <v>1</v>
      </c>
      <c r="J85" s="74">
        <v>3</v>
      </c>
      <c r="K85" s="75">
        <v>3</v>
      </c>
      <c r="L85" s="52">
        <f t="shared" ref="L85:L92" si="12">K85*100%/J85</f>
        <v>1</v>
      </c>
      <c r="M85" s="52">
        <f t="shared" si="11"/>
        <v>0.25</v>
      </c>
    </row>
    <row r="86" spans="1:13" s="1" customFormat="1" ht="52.5" customHeight="1" x14ac:dyDescent="0.25">
      <c r="A86" s="67" t="s">
        <v>203</v>
      </c>
      <c r="B86" s="62" t="s">
        <v>52</v>
      </c>
      <c r="C86" s="68" t="s">
        <v>212</v>
      </c>
      <c r="D86" s="67" t="s">
        <v>213</v>
      </c>
      <c r="E86" s="67" t="s">
        <v>20</v>
      </c>
      <c r="F86" s="65">
        <v>12</v>
      </c>
      <c r="G86" s="72">
        <v>1</v>
      </c>
      <c r="H86" s="72">
        <v>1</v>
      </c>
      <c r="I86" s="73">
        <v>1</v>
      </c>
      <c r="J86" s="74">
        <v>3</v>
      </c>
      <c r="K86" s="75">
        <v>3</v>
      </c>
      <c r="L86" s="52">
        <f t="shared" si="12"/>
        <v>1</v>
      </c>
      <c r="M86" s="52">
        <f t="shared" si="11"/>
        <v>0.25</v>
      </c>
    </row>
    <row r="87" spans="1:13" s="1" customFormat="1" ht="52.5" customHeight="1" x14ac:dyDescent="0.25">
      <c r="A87" s="67" t="s">
        <v>203</v>
      </c>
      <c r="B87" s="62" t="s">
        <v>52</v>
      </c>
      <c r="C87" s="68" t="s">
        <v>214</v>
      </c>
      <c r="D87" s="76" t="s">
        <v>215</v>
      </c>
      <c r="E87" s="67" t="s">
        <v>20</v>
      </c>
      <c r="F87" s="65">
        <v>12</v>
      </c>
      <c r="G87" s="72">
        <v>0</v>
      </c>
      <c r="H87" s="72">
        <v>1</v>
      </c>
      <c r="I87" s="73">
        <v>1</v>
      </c>
      <c r="J87" s="74">
        <v>2</v>
      </c>
      <c r="K87" s="75">
        <v>2</v>
      </c>
      <c r="L87" s="52">
        <f t="shared" si="12"/>
        <v>1</v>
      </c>
      <c r="M87" s="52">
        <f t="shared" si="11"/>
        <v>0.16666666666666666</v>
      </c>
    </row>
    <row r="88" spans="1:13" s="1" customFormat="1" ht="52.5" customHeight="1" x14ac:dyDescent="0.25">
      <c r="A88" s="67" t="s">
        <v>203</v>
      </c>
      <c r="B88" s="62" t="s">
        <v>52</v>
      </c>
      <c r="C88" s="68" t="s">
        <v>216</v>
      </c>
      <c r="D88" s="76" t="s">
        <v>217</v>
      </c>
      <c r="E88" s="67" t="s">
        <v>20</v>
      </c>
      <c r="F88" s="65">
        <v>1</v>
      </c>
      <c r="G88" s="72">
        <v>1</v>
      </c>
      <c r="H88" s="72">
        <v>0</v>
      </c>
      <c r="I88" s="72">
        <v>0</v>
      </c>
      <c r="J88" s="74">
        <v>1</v>
      </c>
      <c r="K88" s="75">
        <v>1</v>
      </c>
      <c r="L88" s="52">
        <f t="shared" si="12"/>
        <v>1</v>
      </c>
      <c r="M88" s="52">
        <f t="shared" si="11"/>
        <v>1</v>
      </c>
    </row>
    <row r="89" spans="1:13" s="2" customFormat="1" ht="52.5" customHeight="1" x14ac:dyDescent="0.25">
      <c r="A89" s="42" t="s">
        <v>218</v>
      </c>
      <c r="B89" s="42" t="s">
        <v>52</v>
      </c>
      <c r="C89" s="43" t="s">
        <v>219</v>
      </c>
      <c r="D89" s="42" t="s">
        <v>220</v>
      </c>
      <c r="E89" s="42" t="s">
        <v>188</v>
      </c>
      <c r="F89" s="77">
        <v>1</v>
      </c>
      <c r="G89" s="45">
        <v>0</v>
      </c>
      <c r="H89" s="45">
        <v>0</v>
      </c>
      <c r="I89" s="78">
        <v>0.25</v>
      </c>
      <c r="J89" s="78">
        <f t="shared" ref="J89:J97" si="13">+G89+H89+I89</f>
        <v>0.25</v>
      </c>
      <c r="K89" s="79">
        <v>0.25</v>
      </c>
      <c r="L89" s="52">
        <f t="shared" si="12"/>
        <v>1</v>
      </c>
      <c r="M89" s="52">
        <f t="shared" si="11"/>
        <v>0.25</v>
      </c>
    </row>
    <row r="90" spans="1:13" s="2" customFormat="1" ht="52.5" customHeight="1" x14ac:dyDescent="0.25">
      <c r="A90" s="42" t="s">
        <v>221</v>
      </c>
      <c r="B90" s="42" t="s">
        <v>52</v>
      </c>
      <c r="C90" s="43" t="s">
        <v>222</v>
      </c>
      <c r="D90" s="42" t="s">
        <v>223</v>
      </c>
      <c r="E90" s="42" t="s">
        <v>20</v>
      </c>
      <c r="F90" s="80">
        <v>11</v>
      </c>
      <c r="G90" s="45">
        <v>0</v>
      </c>
      <c r="H90" s="45">
        <v>1</v>
      </c>
      <c r="I90" s="81">
        <v>1</v>
      </c>
      <c r="J90" s="82">
        <f t="shared" si="13"/>
        <v>2</v>
      </c>
      <c r="K90" s="83">
        <v>2</v>
      </c>
      <c r="L90" s="52">
        <f t="shared" si="12"/>
        <v>1</v>
      </c>
      <c r="M90" s="52">
        <f t="shared" si="11"/>
        <v>0.18181818181818182</v>
      </c>
    </row>
    <row r="91" spans="1:13" s="2" customFormat="1" ht="52.5" customHeight="1" x14ac:dyDescent="0.25">
      <c r="A91" s="42" t="s">
        <v>221</v>
      </c>
      <c r="B91" s="42" t="s">
        <v>52</v>
      </c>
      <c r="C91" s="43" t="s">
        <v>224</v>
      </c>
      <c r="D91" s="42" t="s">
        <v>225</v>
      </c>
      <c r="E91" s="42" t="s">
        <v>188</v>
      </c>
      <c r="F91" s="77">
        <v>0.9998999999999999</v>
      </c>
      <c r="G91" s="45">
        <v>0</v>
      </c>
      <c r="H91" s="78">
        <v>9.0899999999999995E-2</v>
      </c>
      <c r="I91" s="78">
        <v>9.0899999999999995E-2</v>
      </c>
      <c r="J91" s="78">
        <f t="shared" si="13"/>
        <v>0.18179999999999999</v>
      </c>
      <c r="K91" s="79">
        <v>0.18</v>
      </c>
      <c r="L91" s="52">
        <f t="shared" si="12"/>
        <v>0.99009900990099009</v>
      </c>
      <c r="M91" s="52">
        <f t="shared" si="11"/>
        <v>0.18001800180018002</v>
      </c>
    </row>
    <row r="92" spans="1:13" s="2" customFormat="1" ht="52.5" customHeight="1" x14ac:dyDescent="0.25">
      <c r="A92" s="42" t="s">
        <v>221</v>
      </c>
      <c r="B92" s="42" t="s">
        <v>52</v>
      </c>
      <c r="C92" s="43" t="s">
        <v>226</v>
      </c>
      <c r="D92" s="42" t="s">
        <v>227</v>
      </c>
      <c r="E92" s="42" t="s">
        <v>20</v>
      </c>
      <c r="F92" s="80">
        <v>11</v>
      </c>
      <c r="G92" s="45">
        <v>0</v>
      </c>
      <c r="H92" s="45">
        <v>1</v>
      </c>
      <c r="I92" s="81">
        <v>1</v>
      </c>
      <c r="J92" s="82">
        <f t="shared" si="13"/>
        <v>2</v>
      </c>
      <c r="K92" s="83">
        <v>2</v>
      </c>
      <c r="L92" s="52">
        <f t="shared" si="12"/>
        <v>1</v>
      </c>
      <c r="M92" s="52">
        <f t="shared" si="11"/>
        <v>0.18181818181818182</v>
      </c>
    </row>
    <row r="93" spans="1:13" s="2" customFormat="1" ht="52.5" customHeight="1" x14ac:dyDescent="0.25">
      <c r="A93" s="42" t="s">
        <v>221</v>
      </c>
      <c r="B93" s="42" t="s">
        <v>52</v>
      </c>
      <c r="C93" s="43" t="s">
        <v>228</v>
      </c>
      <c r="D93" s="84" t="s">
        <v>229</v>
      </c>
      <c r="E93" s="42" t="s">
        <v>20</v>
      </c>
      <c r="F93" s="80">
        <v>2</v>
      </c>
      <c r="G93" s="45">
        <v>0</v>
      </c>
      <c r="H93" s="45">
        <v>0</v>
      </c>
      <c r="I93" s="45">
        <v>0</v>
      </c>
      <c r="J93" s="82">
        <f t="shared" si="13"/>
        <v>0</v>
      </c>
      <c r="K93" s="83">
        <v>0</v>
      </c>
      <c r="L93" s="52">
        <v>0</v>
      </c>
      <c r="M93" s="52">
        <v>0</v>
      </c>
    </row>
    <row r="94" spans="1:13" s="2" customFormat="1" ht="52.5" customHeight="1" x14ac:dyDescent="0.25">
      <c r="A94" s="42" t="s">
        <v>230</v>
      </c>
      <c r="B94" s="42" t="s">
        <v>52</v>
      </c>
      <c r="C94" s="43" t="s">
        <v>231</v>
      </c>
      <c r="D94" s="42" t="s">
        <v>232</v>
      </c>
      <c r="E94" s="42" t="s">
        <v>20</v>
      </c>
      <c r="F94" s="80">
        <v>10</v>
      </c>
      <c r="G94" s="45">
        <v>1</v>
      </c>
      <c r="H94" s="45">
        <v>0</v>
      </c>
      <c r="I94" s="45">
        <v>0</v>
      </c>
      <c r="J94" s="82">
        <f t="shared" si="13"/>
        <v>1</v>
      </c>
      <c r="K94" s="83">
        <v>1</v>
      </c>
      <c r="L94" s="52">
        <f>K94*100%/J94</f>
        <v>1</v>
      </c>
      <c r="M94" s="52">
        <f>K94*100%/F94</f>
        <v>0.1</v>
      </c>
    </row>
    <row r="95" spans="1:13" s="2" customFormat="1" ht="52.5" customHeight="1" x14ac:dyDescent="0.25">
      <c r="A95" s="42" t="s">
        <v>230</v>
      </c>
      <c r="B95" s="42" t="s">
        <v>52</v>
      </c>
      <c r="C95" s="43" t="s">
        <v>233</v>
      </c>
      <c r="D95" s="42" t="s">
        <v>234</v>
      </c>
      <c r="E95" s="42" t="s">
        <v>20</v>
      </c>
      <c r="F95" s="80">
        <v>2</v>
      </c>
      <c r="G95" s="45">
        <v>0</v>
      </c>
      <c r="H95" s="45">
        <v>0</v>
      </c>
      <c r="I95" s="45">
        <v>0</v>
      </c>
      <c r="J95" s="82">
        <f t="shared" si="13"/>
        <v>0</v>
      </c>
      <c r="K95" s="83">
        <v>0</v>
      </c>
      <c r="L95" s="52">
        <v>0</v>
      </c>
      <c r="M95" s="52">
        <v>0</v>
      </c>
    </row>
    <row r="96" spans="1:13" s="2" customFormat="1" ht="52.5" customHeight="1" x14ac:dyDescent="0.25">
      <c r="A96" s="42" t="s">
        <v>230</v>
      </c>
      <c r="B96" s="42" t="s">
        <v>52</v>
      </c>
      <c r="C96" s="43" t="s">
        <v>235</v>
      </c>
      <c r="D96" s="42" t="s">
        <v>236</v>
      </c>
      <c r="E96" s="42" t="s">
        <v>20</v>
      </c>
      <c r="F96" s="80">
        <v>2</v>
      </c>
      <c r="G96" s="45">
        <v>0</v>
      </c>
      <c r="H96" s="45">
        <v>0</v>
      </c>
      <c r="I96" s="82">
        <v>2</v>
      </c>
      <c r="J96" s="82">
        <f t="shared" si="13"/>
        <v>2</v>
      </c>
      <c r="K96" s="83">
        <v>1</v>
      </c>
      <c r="L96" s="52">
        <f>K96*100%/J96</f>
        <v>0.5</v>
      </c>
      <c r="M96" s="52">
        <f>K96*100%/F96</f>
        <v>0.5</v>
      </c>
    </row>
    <row r="97" spans="1:13" s="2" customFormat="1" ht="52.5" customHeight="1" x14ac:dyDescent="0.25">
      <c r="A97" s="42" t="s">
        <v>230</v>
      </c>
      <c r="B97" s="42" t="s">
        <v>52</v>
      </c>
      <c r="C97" s="43" t="s">
        <v>237</v>
      </c>
      <c r="D97" s="42" t="s">
        <v>238</v>
      </c>
      <c r="E97" s="42" t="s">
        <v>20</v>
      </c>
      <c r="F97" s="80">
        <v>13</v>
      </c>
      <c r="G97" s="45">
        <v>0</v>
      </c>
      <c r="H97" s="45">
        <v>1</v>
      </c>
      <c r="I97" s="82">
        <v>2</v>
      </c>
      <c r="J97" s="82">
        <f t="shared" si="13"/>
        <v>3</v>
      </c>
      <c r="K97" s="83">
        <v>3</v>
      </c>
      <c r="L97" s="52">
        <f>K97*100%/J97</f>
        <v>1</v>
      </c>
      <c r="M97" s="52">
        <f>K97*100%/F97</f>
        <v>0.23076923076923078</v>
      </c>
    </row>
    <row r="98" spans="1:13" s="2" customFormat="1" ht="52.5" customHeight="1" x14ac:dyDescent="0.25">
      <c r="A98" s="42" t="s">
        <v>239</v>
      </c>
      <c r="B98" s="42" t="s">
        <v>39</v>
      </c>
      <c r="C98" s="43" t="s">
        <v>240</v>
      </c>
      <c r="D98" s="42" t="s">
        <v>241</v>
      </c>
      <c r="E98" s="42" t="s">
        <v>20</v>
      </c>
      <c r="F98" s="85">
        <v>100</v>
      </c>
      <c r="G98" s="81">
        <v>5</v>
      </c>
      <c r="H98" s="81">
        <v>10</v>
      </c>
      <c r="I98" s="81">
        <v>15</v>
      </c>
      <c r="J98" s="82">
        <v>30</v>
      </c>
      <c r="K98" s="83">
        <v>1</v>
      </c>
      <c r="L98" s="52">
        <f>K98*100%/J98</f>
        <v>3.3333333333333333E-2</v>
      </c>
      <c r="M98" s="52">
        <f>K98*100%/F98</f>
        <v>0.01</v>
      </c>
    </row>
    <row r="99" spans="1:13" s="2" customFormat="1" ht="52.5" customHeight="1" x14ac:dyDescent="0.25">
      <c r="A99" s="42" t="s">
        <v>239</v>
      </c>
      <c r="B99" s="42" t="s">
        <v>39</v>
      </c>
      <c r="C99" s="43" t="s">
        <v>242</v>
      </c>
      <c r="D99" s="42" t="s">
        <v>243</v>
      </c>
      <c r="E99" s="42" t="s">
        <v>20</v>
      </c>
      <c r="F99" s="85">
        <v>300</v>
      </c>
      <c r="G99" s="81">
        <v>10</v>
      </c>
      <c r="H99" s="81">
        <v>25</v>
      </c>
      <c r="I99" s="81">
        <v>30</v>
      </c>
      <c r="J99" s="82">
        <v>65</v>
      </c>
      <c r="K99" s="83">
        <v>74</v>
      </c>
      <c r="L99" s="52">
        <v>1</v>
      </c>
      <c r="M99" s="52">
        <f>K99*100%/F99</f>
        <v>0.24666666666666667</v>
      </c>
    </row>
    <row r="100" spans="1:13" s="2" customFormat="1" ht="52.5" customHeight="1" x14ac:dyDescent="0.25">
      <c r="A100" s="42" t="s">
        <v>239</v>
      </c>
      <c r="B100" s="42" t="s">
        <v>52</v>
      </c>
      <c r="C100" s="43" t="s">
        <v>244</v>
      </c>
      <c r="D100" s="42" t="s">
        <v>245</v>
      </c>
      <c r="E100" s="42" t="s">
        <v>20</v>
      </c>
      <c r="F100" s="80">
        <v>4</v>
      </c>
      <c r="G100" s="45">
        <v>0</v>
      </c>
      <c r="H100" s="45">
        <v>0</v>
      </c>
      <c r="I100" s="81">
        <v>1</v>
      </c>
      <c r="J100" s="82">
        <v>1</v>
      </c>
      <c r="K100" s="83">
        <v>0</v>
      </c>
      <c r="L100" s="52">
        <v>0</v>
      </c>
      <c r="M100" s="52">
        <v>0</v>
      </c>
    </row>
    <row r="101" spans="1:13" s="2" customFormat="1" ht="52.5" customHeight="1" x14ac:dyDescent="0.25">
      <c r="A101" s="42" t="s">
        <v>239</v>
      </c>
      <c r="B101" s="42" t="s">
        <v>52</v>
      </c>
      <c r="C101" s="43" t="s">
        <v>246</v>
      </c>
      <c r="D101" s="42" t="s">
        <v>247</v>
      </c>
      <c r="E101" s="42" t="s">
        <v>188</v>
      </c>
      <c r="F101" s="77">
        <v>1.0000000000000002</v>
      </c>
      <c r="G101" s="86">
        <v>0.1</v>
      </c>
      <c r="H101" s="86">
        <v>0.1</v>
      </c>
      <c r="I101" s="86">
        <v>0.2</v>
      </c>
      <c r="J101" s="86">
        <v>0.4</v>
      </c>
      <c r="K101" s="79">
        <v>0.4</v>
      </c>
      <c r="L101" s="52">
        <f>K101*100%/J101</f>
        <v>1</v>
      </c>
      <c r="M101" s="52">
        <f>K101*100%/F101</f>
        <v>0.39999999999999991</v>
      </c>
    </row>
    <row r="102" spans="1:13" s="2" customFormat="1" ht="52.5" customHeight="1" x14ac:dyDescent="0.25">
      <c r="A102" s="42" t="s">
        <v>239</v>
      </c>
      <c r="B102" s="42" t="s">
        <v>52</v>
      </c>
      <c r="C102" s="43" t="s">
        <v>248</v>
      </c>
      <c r="D102" s="42" t="s">
        <v>249</v>
      </c>
      <c r="E102" s="42" t="s">
        <v>20</v>
      </c>
      <c r="F102" s="80">
        <v>20</v>
      </c>
      <c r="G102" s="81">
        <v>3</v>
      </c>
      <c r="H102" s="81">
        <v>3</v>
      </c>
      <c r="I102" s="81">
        <v>2</v>
      </c>
      <c r="J102" s="82">
        <v>8</v>
      </c>
      <c r="K102" s="83">
        <v>5</v>
      </c>
      <c r="L102" s="52">
        <f>K102*100%/J102</f>
        <v>0.625</v>
      </c>
      <c r="M102" s="52">
        <f>K102*100%/F102</f>
        <v>0.25</v>
      </c>
    </row>
    <row r="103" spans="1:13" s="2" customFormat="1" ht="52.5" customHeight="1" x14ac:dyDescent="0.25">
      <c r="A103" s="42" t="s">
        <v>239</v>
      </c>
      <c r="B103" s="42" t="s">
        <v>52</v>
      </c>
      <c r="C103" s="43" t="s">
        <v>250</v>
      </c>
      <c r="D103" s="42" t="s">
        <v>251</v>
      </c>
      <c r="E103" s="42" t="s">
        <v>20</v>
      </c>
      <c r="F103" s="80">
        <v>70</v>
      </c>
      <c r="G103" s="81">
        <v>5</v>
      </c>
      <c r="H103" s="81">
        <v>10</v>
      </c>
      <c r="I103" s="81">
        <v>15</v>
      </c>
      <c r="J103" s="82">
        <v>30</v>
      </c>
      <c r="K103" s="83">
        <v>0</v>
      </c>
      <c r="L103" s="52">
        <f t="shared" ref="L103" si="14">K103*100/J103</f>
        <v>0</v>
      </c>
      <c r="M103" s="52">
        <f t="shared" ref="M103" si="15">K103*100/F103</f>
        <v>0</v>
      </c>
    </row>
    <row r="104" spans="1:13" s="2" customFormat="1" ht="52.5" customHeight="1" x14ac:dyDescent="0.25">
      <c r="A104" s="42" t="s">
        <v>252</v>
      </c>
      <c r="B104" s="42" t="s">
        <v>52</v>
      </c>
      <c r="C104" s="43" t="s">
        <v>253</v>
      </c>
      <c r="D104" s="42" t="s">
        <v>254</v>
      </c>
      <c r="E104" s="42" t="s">
        <v>20</v>
      </c>
      <c r="F104" s="80">
        <v>480</v>
      </c>
      <c r="G104" s="81">
        <v>10</v>
      </c>
      <c r="H104" s="87">
        <v>41</v>
      </c>
      <c r="I104" s="87">
        <v>49</v>
      </c>
      <c r="J104" s="82">
        <f>+G104+H104+I104</f>
        <v>100</v>
      </c>
      <c r="K104" s="83">
        <v>106</v>
      </c>
      <c r="L104" s="52">
        <v>1</v>
      </c>
      <c r="M104" s="52">
        <f>K104*100%/F104</f>
        <v>0.22083333333333333</v>
      </c>
    </row>
    <row r="105" spans="1:13" ht="52.5" customHeight="1" x14ac:dyDescent="0.25">
      <c r="A105" s="88" t="s">
        <v>255</v>
      </c>
      <c r="B105" s="42" t="s">
        <v>17</v>
      </c>
      <c r="C105" s="89" t="s">
        <v>256</v>
      </c>
      <c r="D105" s="84" t="s">
        <v>257</v>
      </c>
      <c r="E105" s="42" t="s">
        <v>24</v>
      </c>
      <c r="F105" s="90">
        <v>40700</v>
      </c>
      <c r="G105" s="91">
        <v>0</v>
      </c>
      <c r="H105" s="91">
        <v>0</v>
      </c>
      <c r="I105" s="91">
        <v>0</v>
      </c>
      <c r="J105" s="92">
        <f>+G105+H105+I105</f>
        <v>0</v>
      </c>
      <c r="K105" s="99">
        <v>83.412700000000001</v>
      </c>
      <c r="L105" s="52">
        <v>0</v>
      </c>
      <c r="M105" s="52">
        <f>K105*100%/F105</f>
        <v>2.0494520884520883E-3</v>
      </c>
    </row>
    <row r="106" spans="1:13" ht="52.5" customHeight="1" x14ac:dyDescent="0.25">
      <c r="A106" s="88" t="s">
        <v>255</v>
      </c>
      <c r="B106" s="42" t="s">
        <v>17</v>
      </c>
      <c r="C106" s="89" t="s">
        <v>258</v>
      </c>
      <c r="D106" s="42" t="s">
        <v>259</v>
      </c>
      <c r="E106" s="42" t="s">
        <v>29</v>
      </c>
      <c r="F106" s="90">
        <v>2020</v>
      </c>
      <c r="G106" s="91">
        <v>0</v>
      </c>
      <c r="H106" s="91">
        <v>0</v>
      </c>
      <c r="I106" s="91">
        <v>0</v>
      </c>
      <c r="J106" s="92">
        <f>+G106+H106+I106</f>
        <v>0</v>
      </c>
      <c r="K106" s="93">
        <v>66</v>
      </c>
      <c r="L106" s="52">
        <v>0</v>
      </c>
      <c r="M106" s="52">
        <f>K106*100%/F106</f>
        <v>3.2673267326732675E-2</v>
      </c>
    </row>
    <row r="107" spans="1:13" ht="52.5" customHeight="1" x14ac:dyDescent="0.25">
      <c r="A107" s="88" t="s">
        <v>255</v>
      </c>
      <c r="B107" s="42" t="s">
        <v>17</v>
      </c>
      <c r="C107" s="89" t="s">
        <v>260</v>
      </c>
      <c r="D107" s="42" t="s">
        <v>261</v>
      </c>
      <c r="E107" s="42" t="s">
        <v>24</v>
      </c>
      <c r="F107" s="90">
        <v>58503</v>
      </c>
      <c r="G107" s="91">
        <v>0</v>
      </c>
      <c r="H107" s="91">
        <v>0</v>
      </c>
      <c r="I107" s="91">
        <v>0</v>
      </c>
      <c r="J107" s="92">
        <f>+G107+H107+I107</f>
        <v>0</v>
      </c>
      <c r="K107" s="99">
        <v>84.99860000000001</v>
      </c>
      <c r="L107" s="52">
        <v>0</v>
      </c>
      <c r="M107" s="52">
        <f>K107*100%/F107</f>
        <v>1.4528930140334686E-3</v>
      </c>
    </row>
    <row r="108" spans="1:13" s="12" customFormat="1" ht="52.5" customHeight="1" x14ac:dyDescent="0.25">
      <c r="A108" s="15" t="s">
        <v>262</v>
      </c>
      <c r="B108" s="26" t="s">
        <v>52</v>
      </c>
      <c r="C108" s="17" t="s">
        <v>263</v>
      </c>
      <c r="D108" s="26" t="s">
        <v>264</v>
      </c>
      <c r="E108" s="26" t="s">
        <v>188</v>
      </c>
      <c r="F108" s="37">
        <v>0.99999999999999989</v>
      </c>
      <c r="G108" s="94">
        <v>0.05</v>
      </c>
      <c r="H108" s="94">
        <v>0.05</v>
      </c>
      <c r="I108" s="94">
        <v>0.05</v>
      </c>
      <c r="J108" s="94">
        <v>0.15000000000000002</v>
      </c>
      <c r="K108" s="95">
        <f t="shared" ref="K108:K119" si="16">+G108+H108+I108</f>
        <v>0.15000000000000002</v>
      </c>
      <c r="L108" s="52">
        <f>K108*100%/J108</f>
        <v>1</v>
      </c>
      <c r="M108" s="52">
        <f>K108*100%/F108</f>
        <v>0.15000000000000005</v>
      </c>
    </row>
    <row r="109" spans="1:13" s="12" customFormat="1" ht="52.5" customHeight="1" x14ac:dyDescent="0.25">
      <c r="A109" s="16" t="s">
        <v>265</v>
      </c>
      <c r="B109" s="26" t="s">
        <v>52</v>
      </c>
      <c r="C109" s="17" t="s">
        <v>266</v>
      </c>
      <c r="D109" s="26" t="s">
        <v>267</v>
      </c>
      <c r="E109" s="26" t="s">
        <v>20</v>
      </c>
      <c r="F109" s="36">
        <v>1</v>
      </c>
      <c r="G109" s="28">
        <v>1</v>
      </c>
      <c r="H109" s="28">
        <v>0</v>
      </c>
      <c r="I109" s="28">
        <v>0</v>
      </c>
      <c r="J109" s="14">
        <v>1</v>
      </c>
      <c r="K109" s="14">
        <v>1</v>
      </c>
      <c r="L109" s="52">
        <f t="shared" ref="L109:L111" si="17">K109*100%/J109</f>
        <v>1</v>
      </c>
      <c r="M109" s="52">
        <f t="shared" ref="M109:M125" si="18">K109*100%/F109</f>
        <v>1</v>
      </c>
    </row>
    <row r="110" spans="1:13" s="12" customFormat="1" ht="52.5" customHeight="1" x14ac:dyDescent="0.25">
      <c r="A110" s="16" t="s">
        <v>265</v>
      </c>
      <c r="B110" s="26" t="s">
        <v>52</v>
      </c>
      <c r="C110" s="17" t="s">
        <v>268</v>
      </c>
      <c r="D110" s="26" t="s">
        <v>269</v>
      </c>
      <c r="E110" s="26" t="s">
        <v>188</v>
      </c>
      <c r="F110" s="37">
        <v>1</v>
      </c>
      <c r="G110" s="96">
        <v>0.05</v>
      </c>
      <c r="H110" s="96">
        <v>0.05</v>
      </c>
      <c r="I110" s="96">
        <v>0.05</v>
      </c>
      <c r="J110" s="94">
        <v>0.15000000000000002</v>
      </c>
      <c r="K110" s="95">
        <f t="shared" si="16"/>
        <v>0.15000000000000002</v>
      </c>
      <c r="L110" s="52">
        <f t="shared" si="17"/>
        <v>1</v>
      </c>
      <c r="M110" s="52">
        <f t="shared" si="18"/>
        <v>0.15000000000000002</v>
      </c>
    </row>
    <row r="111" spans="1:13" s="12" customFormat="1" ht="52.5" customHeight="1" x14ac:dyDescent="0.25">
      <c r="A111" s="16" t="s">
        <v>265</v>
      </c>
      <c r="B111" s="26" t="s">
        <v>52</v>
      </c>
      <c r="C111" s="17" t="s">
        <v>270</v>
      </c>
      <c r="D111" s="26" t="s">
        <v>271</v>
      </c>
      <c r="E111" s="26" t="s">
        <v>20</v>
      </c>
      <c r="F111" s="36">
        <v>1</v>
      </c>
      <c r="G111" s="28">
        <v>1</v>
      </c>
      <c r="H111" s="28">
        <v>0</v>
      </c>
      <c r="I111" s="28">
        <v>0</v>
      </c>
      <c r="J111" s="14">
        <v>1</v>
      </c>
      <c r="K111" s="14">
        <v>1</v>
      </c>
      <c r="L111" s="52">
        <f t="shared" si="17"/>
        <v>1</v>
      </c>
      <c r="M111" s="52">
        <f t="shared" si="18"/>
        <v>1</v>
      </c>
    </row>
    <row r="112" spans="1:13" s="12" customFormat="1" ht="52.5" customHeight="1" x14ac:dyDescent="0.25">
      <c r="A112" s="16" t="s">
        <v>265</v>
      </c>
      <c r="B112" s="26" t="s">
        <v>52</v>
      </c>
      <c r="C112" s="17" t="s">
        <v>272</v>
      </c>
      <c r="D112" s="26" t="s">
        <v>273</v>
      </c>
      <c r="E112" s="26" t="s">
        <v>188</v>
      </c>
      <c r="F112" s="37">
        <v>1</v>
      </c>
      <c r="G112" s="96">
        <v>0.05</v>
      </c>
      <c r="H112" s="96">
        <v>0.05</v>
      </c>
      <c r="I112" s="96">
        <v>0.05</v>
      </c>
      <c r="J112" s="96">
        <v>0.15000000000000002</v>
      </c>
      <c r="K112" s="95">
        <f t="shared" si="16"/>
        <v>0.15000000000000002</v>
      </c>
      <c r="L112" s="52">
        <f>K112*100%/J112</f>
        <v>1</v>
      </c>
      <c r="M112" s="52">
        <f t="shared" si="18"/>
        <v>0.15000000000000002</v>
      </c>
    </row>
    <row r="113" spans="1:13" s="12" customFormat="1" ht="52.5" customHeight="1" x14ac:dyDescent="0.25">
      <c r="A113" s="16" t="s">
        <v>265</v>
      </c>
      <c r="B113" s="26" t="s">
        <v>52</v>
      </c>
      <c r="C113" s="17" t="s">
        <v>274</v>
      </c>
      <c r="D113" s="26" t="s">
        <v>275</v>
      </c>
      <c r="E113" s="26" t="s">
        <v>20</v>
      </c>
      <c r="F113" s="36">
        <v>1</v>
      </c>
      <c r="G113" s="28">
        <v>1</v>
      </c>
      <c r="H113" s="28">
        <v>0</v>
      </c>
      <c r="I113" s="28">
        <v>0</v>
      </c>
      <c r="J113" s="14">
        <v>1</v>
      </c>
      <c r="K113" s="14">
        <v>1</v>
      </c>
      <c r="L113" s="52">
        <f t="shared" ref="L113:L115" si="19">K113*100%/J113</f>
        <v>1</v>
      </c>
      <c r="M113" s="52">
        <f t="shared" si="18"/>
        <v>1</v>
      </c>
    </row>
    <row r="114" spans="1:13" s="12" customFormat="1" ht="52.5" customHeight="1" x14ac:dyDescent="0.25">
      <c r="A114" s="16" t="s">
        <v>265</v>
      </c>
      <c r="B114" s="26" t="s">
        <v>52</v>
      </c>
      <c r="C114" s="17" t="s">
        <v>276</v>
      </c>
      <c r="D114" s="26" t="s">
        <v>277</v>
      </c>
      <c r="E114" s="26" t="s">
        <v>188</v>
      </c>
      <c r="F114" s="37">
        <v>0.99999999999999989</v>
      </c>
      <c r="G114" s="96">
        <v>0.02</v>
      </c>
      <c r="H114" s="96">
        <v>0.05</v>
      </c>
      <c r="I114" s="96">
        <v>0.05</v>
      </c>
      <c r="J114" s="96">
        <v>0.12000000000000001</v>
      </c>
      <c r="K114" s="95">
        <f t="shared" si="16"/>
        <v>0.12000000000000001</v>
      </c>
      <c r="L114" s="52">
        <f t="shared" si="19"/>
        <v>1</v>
      </c>
      <c r="M114" s="52">
        <f t="shared" si="18"/>
        <v>0.12000000000000002</v>
      </c>
    </row>
    <row r="115" spans="1:13" s="12" customFormat="1" ht="52.5" customHeight="1" x14ac:dyDescent="0.25">
      <c r="A115" s="16" t="s">
        <v>265</v>
      </c>
      <c r="B115" s="26" t="s">
        <v>52</v>
      </c>
      <c r="C115" s="17" t="s">
        <v>278</v>
      </c>
      <c r="D115" s="26" t="s">
        <v>279</v>
      </c>
      <c r="E115" s="26" t="s">
        <v>20</v>
      </c>
      <c r="F115" s="36">
        <v>1</v>
      </c>
      <c r="G115" s="28">
        <v>1</v>
      </c>
      <c r="H115" s="28">
        <v>0</v>
      </c>
      <c r="I115" s="28">
        <v>0</v>
      </c>
      <c r="J115" s="14">
        <v>1</v>
      </c>
      <c r="K115" s="14">
        <v>1</v>
      </c>
      <c r="L115" s="52">
        <f t="shared" si="19"/>
        <v>1</v>
      </c>
      <c r="M115" s="52">
        <f t="shared" si="18"/>
        <v>1</v>
      </c>
    </row>
    <row r="116" spans="1:13" s="12" customFormat="1" ht="52.5" customHeight="1" x14ac:dyDescent="0.25">
      <c r="A116" s="16" t="s">
        <v>265</v>
      </c>
      <c r="B116" s="26" t="s">
        <v>52</v>
      </c>
      <c r="C116" s="17" t="s">
        <v>280</v>
      </c>
      <c r="D116" s="26" t="s">
        <v>281</v>
      </c>
      <c r="E116" s="26" t="s">
        <v>188</v>
      </c>
      <c r="F116" s="37">
        <v>1</v>
      </c>
      <c r="G116" s="96">
        <v>0.05</v>
      </c>
      <c r="H116" s="96">
        <v>0.05</v>
      </c>
      <c r="I116" s="96">
        <v>0.05</v>
      </c>
      <c r="J116" s="96">
        <v>0.15000000000000002</v>
      </c>
      <c r="K116" s="95">
        <f t="shared" si="16"/>
        <v>0.15000000000000002</v>
      </c>
      <c r="L116" s="52">
        <f>K116*100%/J116</f>
        <v>1</v>
      </c>
      <c r="M116" s="52">
        <f t="shared" si="18"/>
        <v>0.15000000000000002</v>
      </c>
    </row>
    <row r="117" spans="1:13" s="12" customFormat="1" ht="52.5" customHeight="1" x14ac:dyDescent="0.25">
      <c r="A117" s="16" t="s">
        <v>282</v>
      </c>
      <c r="B117" s="26" t="s">
        <v>52</v>
      </c>
      <c r="C117" s="17" t="s">
        <v>283</v>
      </c>
      <c r="D117" s="26" t="s">
        <v>284</v>
      </c>
      <c r="E117" s="26" t="s">
        <v>20</v>
      </c>
      <c r="F117" s="36">
        <v>2</v>
      </c>
      <c r="G117" s="28">
        <v>0</v>
      </c>
      <c r="H117" s="28">
        <v>0</v>
      </c>
      <c r="I117" s="28">
        <v>0</v>
      </c>
      <c r="J117" s="14">
        <v>0</v>
      </c>
      <c r="K117" s="14">
        <v>0</v>
      </c>
      <c r="L117" s="52">
        <v>0</v>
      </c>
      <c r="M117" s="52">
        <f t="shared" si="18"/>
        <v>0</v>
      </c>
    </row>
    <row r="118" spans="1:13" s="12" customFormat="1" ht="52.5" customHeight="1" x14ac:dyDescent="0.25">
      <c r="A118" s="16" t="s">
        <v>282</v>
      </c>
      <c r="B118" s="26" t="s">
        <v>52</v>
      </c>
      <c r="C118" s="17" t="s">
        <v>285</v>
      </c>
      <c r="D118" s="26" t="s">
        <v>286</v>
      </c>
      <c r="E118" s="26" t="s">
        <v>20</v>
      </c>
      <c r="F118" s="36">
        <v>1</v>
      </c>
      <c r="G118" s="28">
        <v>0</v>
      </c>
      <c r="H118" s="28">
        <v>1</v>
      </c>
      <c r="I118" s="28">
        <v>0</v>
      </c>
      <c r="J118" s="14">
        <v>1</v>
      </c>
      <c r="K118" s="14">
        <v>1</v>
      </c>
      <c r="L118" s="52">
        <f>K118*100%/J118</f>
        <v>1</v>
      </c>
      <c r="M118" s="52">
        <f t="shared" si="18"/>
        <v>1</v>
      </c>
    </row>
    <row r="119" spans="1:13" s="12" customFormat="1" ht="52.5" customHeight="1" x14ac:dyDescent="0.25">
      <c r="A119" s="16" t="s">
        <v>282</v>
      </c>
      <c r="B119" s="26" t="s">
        <v>52</v>
      </c>
      <c r="C119" s="17" t="s">
        <v>287</v>
      </c>
      <c r="D119" s="26" t="s">
        <v>288</v>
      </c>
      <c r="E119" s="26" t="s">
        <v>188</v>
      </c>
      <c r="F119" s="37">
        <v>0.99999999999999989</v>
      </c>
      <c r="G119" s="28">
        <v>0</v>
      </c>
      <c r="H119" s="28">
        <v>0</v>
      </c>
      <c r="I119" s="97">
        <v>0.1</v>
      </c>
      <c r="J119" s="97">
        <v>0.1</v>
      </c>
      <c r="K119" s="95">
        <f t="shared" si="16"/>
        <v>0.1</v>
      </c>
      <c r="L119" s="52">
        <f t="shared" ref="L119:L125" si="20">K119*100%/J119</f>
        <v>1</v>
      </c>
      <c r="M119" s="52">
        <f t="shared" si="18"/>
        <v>0.10000000000000002</v>
      </c>
    </row>
    <row r="120" spans="1:13" s="12" customFormat="1" ht="52.5" customHeight="1" x14ac:dyDescent="0.25">
      <c r="A120" s="16" t="s">
        <v>282</v>
      </c>
      <c r="B120" s="26" t="s">
        <v>52</v>
      </c>
      <c r="C120" s="17" t="s">
        <v>289</v>
      </c>
      <c r="D120" s="18" t="s">
        <v>290</v>
      </c>
      <c r="E120" s="19" t="s">
        <v>20</v>
      </c>
      <c r="F120" s="36">
        <v>4</v>
      </c>
      <c r="G120" s="28">
        <v>0</v>
      </c>
      <c r="H120" s="28">
        <v>0</v>
      </c>
      <c r="I120" s="98">
        <v>1</v>
      </c>
      <c r="J120" s="14">
        <v>1</v>
      </c>
      <c r="K120" s="14">
        <v>1</v>
      </c>
      <c r="L120" s="52">
        <f t="shared" si="20"/>
        <v>1</v>
      </c>
      <c r="M120" s="52">
        <f t="shared" si="18"/>
        <v>0.25</v>
      </c>
    </row>
    <row r="121" spans="1:13" s="12" customFormat="1" ht="64.5" customHeight="1" x14ac:dyDescent="0.25">
      <c r="A121" s="16" t="s">
        <v>282</v>
      </c>
      <c r="B121" s="26" t="s">
        <v>52</v>
      </c>
      <c r="C121" s="17" t="s">
        <v>291</v>
      </c>
      <c r="D121" s="18" t="s">
        <v>292</v>
      </c>
      <c r="E121" s="19" t="s">
        <v>20</v>
      </c>
      <c r="F121" s="36">
        <v>4</v>
      </c>
      <c r="G121" s="28">
        <v>0</v>
      </c>
      <c r="H121" s="28">
        <v>0</v>
      </c>
      <c r="I121" s="98">
        <v>1</v>
      </c>
      <c r="J121" s="14">
        <v>1</v>
      </c>
      <c r="K121" s="14">
        <v>1</v>
      </c>
      <c r="L121" s="52">
        <f t="shared" si="20"/>
        <v>1</v>
      </c>
      <c r="M121" s="52">
        <f t="shared" si="18"/>
        <v>0.25</v>
      </c>
    </row>
    <row r="122" spans="1:13" s="12" customFormat="1" ht="52.5" customHeight="1" x14ac:dyDescent="0.25">
      <c r="A122" s="16" t="s">
        <v>262</v>
      </c>
      <c r="B122" s="26" t="s">
        <v>52</v>
      </c>
      <c r="C122" s="17" t="s">
        <v>293</v>
      </c>
      <c r="D122" s="26" t="s">
        <v>294</v>
      </c>
      <c r="E122" s="26" t="s">
        <v>20</v>
      </c>
      <c r="F122" s="26">
        <v>1</v>
      </c>
      <c r="G122" s="28">
        <v>1</v>
      </c>
      <c r="H122" s="28">
        <v>0</v>
      </c>
      <c r="I122" s="28">
        <v>0</v>
      </c>
      <c r="J122" s="14">
        <v>1</v>
      </c>
      <c r="K122" s="14">
        <v>1</v>
      </c>
      <c r="L122" s="52">
        <f t="shared" si="20"/>
        <v>1</v>
      </c>
      <c r="M122" s="52">
        <f t="shared" si="18"/>
        <v>1</v>
      </c>
    </row>
    <row r="123" spans="1:13" s="12" customFormat="1" ht="52.5" customHeight="1" x14ac:dyDescent="0.25">
      <c r="A123" s="16" t="s">
        <v>262</v>
      </c>
      <c r="B123" s="26" t="s">
        <v>52</v>
      </c>
      <c r="C123" s="17" t="s">
        <v>295</v>
      </c>
      <c r="D123" s="26" t="s">
        <v>296</v>
      </c>
      <c r="E123" s="26" t="s">
        <v>20</v>
      </c>
      <c r="F123" s="26">
        <v>4</v>
      </c>
      <c r="G123" s="28">
        <v>0</v>
      </c>
      <c r="H123" s="28">
        <v>0</v>
      </c>
      <c r="I123" s="35">
        <v>1</v>
      </c>
      <c r="J123" s="14">
        <v>1</v>
      </c>
      <c r="K123" s="14">
        <v>1</v>
      </c>
      <c r="L123" s="52">
        <f t="shared" si="20"/>
        <v>1</v>
      </c>
      <c r="M123" s="52">
        <f t="shared" si="18"/>
        <v>0.25</v>
      </c>
    </row>
    <row r="124" spans="1:13" s="12" customFormat="1" ht="52.5" customHeight="1" x14ac:dyDescent="0.25">
      <c r="A124" s="16" t="s">
        <v>265</v>
      </c>
      <c r="B124" s="26" t="s">
        <v>52</v>
      </c>
      <c r="C124" s="17" t="s">
        <v>297</v>
      </c>
      <c r="D124" s="15" t="s">
        <v>298</v>
      </c>
      <c r="E124" s="26" t="s">
        <v>20</v>
      </c>
      <c r="F124" s="26">
        <v>1</v>
      </c>
      <c r="G124" s="28">
        <v>1</v>
      </c>
      <c r="H124" s="28">
        <v>0</v>
      </c>
      <c r="I124" s="28">
        <v>0</v>
      </c>
      <c r="J124" s="14">
        <v>1</v>
      </c>
      <c r="K124" s="14">
        <v>1</v>
      </c>
      <c r="L124" s="52">
        <f t="shared" si="20"/>
        <v>1</v>
      </c>
      <c r="M124" s="52">
        <f t="shared" si="18"/>
        <v>1</v>
      </c>
    </row>
    <row r="125" spans="1:13" s="12" customFormat="1" ht="52.5" customHeight="1" x14ac:dyDescent="0.25">
      <c r="A125" s="15" t="s">
        <v>265</v>
      </c>
      <c r="B125" s="26" t="s">
        <v>52</v>
      </c>
      <c r="C125" s="17" t="s">
        <v>299</v>
      </c>
      <c r="D125" s="15" t="s">
        <v>300</v>
      </c>
      <c r="E125" s="26" t="s">
        <v>20</v>
      </c>
      <c r="F125" s="26">
        <v>1</v>
      </c>
      <c r="G125" s="28">
        <v>1</v>
      </c>
      <c r="H125" s="28">
        <v>0</v>
      </c>
      <c r="I125" s="28">
        <v>0</v>
      </c>
      <c r="J125" s="14">
        <v>1</v>
      </c>
      <c r="K125" s="14">
        <v>1</v>
      </c>
      <c r="L125" s="52">
        <f t="shared" si="20"/>
        <v>1</v>
      </c>
      <c r="M125" s="52">
        <f t="shared" si="18"/>
        <v>1</v>
      </c>
    </row>
    <row r="126" spans="1:13" ht="52.5" customHeight="1" x14ac:dyDescent="0.25"/>
    <row r="127" spans="1:13" ht="52.5" customHeight="1" x14ac:dyDescent="0.25"/>
    <row r="128" spans="1:13" ht="52.5" customHeight="1" x14ac:dyDescent="0.25"/>
    <row r="129" ht="66" customHeight="1" x14ac:dyDescent="0.25"/>
    <row r="130" ht="66" customHeight="1" x14ac:dyDescent="0.25"/>
    <row r="131" ht="66" customHeight="1" x14ac:dyDescent="0.25"/>
    <row r="132" ht="66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</sheetData>
  <sheetProtection algorithmName="SHA-512" hashValue="wyBZOZrGE9hLAMLiwxoW6JuqkB3HQOy5WCmasGsZqsXvK1wO0xx3GQU00RwvFtBc6mRCTK+4MJio9Cdoxbrcfw==" saltValue="qiRpejIbhkZ0d6H34auaJg==" spinCount="100000" sheet="1" formatCells="0"/>
  <autoFilter ref="A2:M126" xr:uid="{C3EDEC83-5C0F-42B2-A8A3-8365985F985F}"/>
  <mergeCells count="3">
    <mergeCell ref="A1:F1"/>
    <mergeCell ref="G1:J1"/>
    <mergeCell ref="K1:M1"/>
  </mergeCells>
  <conditionalFormatting sqref="L16:M22">
    <cfRule type="cellIs" dxfId="1" priority="14" operator="greaterThan">
      <formula>1</formula>
    </cfRule>
  </conditionalFormatting>
  <conditionalFormatting sqref="L47:M125">
    <cfRule type="cellIs" dxfId="0" priority="1" operator="greaterThan">
      <formula>1</formula>
    </cfRule>
  </conditionalFormatting>
  <dataValidations count="1">
    <dataValidation showDropDown="1" showInputMessage="1" showErrorMessage="1" sqref="F22 H22:I22" xr:uid="{6874B9E7-ADCB-4910-9CD5-6ECBF57A37D9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C4F38519C81040B76324AC7BB47225" ma:contentTypeVersion="14" ma:contentTypeDescription="Crear nuevo documento." ma:contentTypeScope="" ma:versionID="ad3ca879ebd51b64b7b0a4cb1eef1395">
  <xsd:schema xmlns:xsd="http://www.w3.org/2001/XMLSchema" xmlns:xs="http://www.w3.org/2001/XMLSchema" xmlns:p="http://schemas.microsoft.com/office/2006/metadata/properties" xmlns:ns2="1e780edf-6f9f-4a3c-8dd0-69be2cb41dd0" xmlns:ns3="df8b164f-70af-436a-9117-9f26d62a7b76" targetNamespace="http://schemas.microsoft.com/office/2006/metadata/properties" ma:root="true" ma:fieldsID="7517b59de1c693375af7dabd34c0ab79" ns2:_="" ns3:_="">
    <xsd:import namespace="1e780edf-6f9f-4a3c-8dd0-69be2cb41dd0"/>
    <xsd:import namespace="df8b164f-70af-436a-9117-9f26d62a7b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80edf-6f9f-4a3c-8dd0-69be2cb41d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b153745-5d5f-4857-8630-a95a3280e7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b164f-70af-436a-9117-9f26d62a7b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613d2b-54f0-4229-9dda-c307290f66a4}" ma:internalName="TaxCatchAll" ma:showField="CatchAllData" ma:web="df8b164f-70af-436a-9117-9f26d62a7b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8b164f-70af-436a-9117-9f26d62a7b76" xsi:nil="true"/>
    <lcf76f155ced4ddcb4097134ff3c332f xmlns="1e780edf-6f9f-4a3c-8dd0-69be2cb41d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402108-F21F-4889-B99D-9E63DA18C0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80edf-6f9f-4a3c-8dd0-69be2cb41dd0"/>
    <ds:schemaRef ds:uri="df8b164f-70af-436a-9117-9f26d62a7b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34331-1B48-49B5-A965-5E57EFC84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1241E1-A469-4F25-9AB3-5ACF2D755888}">
  <ds:schemaRefs>
    <ds:schemaRef ds:uri="http://schemas.microsoft.com/office/2006/metadata/properties"/>
    <ds:schemaRef ds:uri="http://schemas.microsoft.com/office/infopath/2007/PartnerControls"/>
    <ds:schemaRef ds:uri="df8b164f-70af-436a-9117-9f26d62a7b76"/>
    <ds:schemaRef ds:uri="1e780edf-6f9f-4a3c-8dd0-69be2cb41dd0"/>
  </ds:schemaRefs>
</ds:datastoreItem>
</file>

<file path=docMetadata/LabelInfo.xml><?xml version="1.0" encoding="utf-8"?>
<clbl:labelList xmlns:clbl="http://schemas.microsoft.com/office/2020/mipLabelMetadata">
  <clbl:label id="{fc4fd0ee-fb82-41df-9d86-f4a92e0071ce}" enabled="0" method="" siteId="{fc4fd0ee-fb82-41df-9d86-f4a92e0071c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 trimestre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Paola Blanco Nuñez</dc:creator>
  <cp:keywords/>
  <dc:description/>
  <cp:lastModifiedBy>Oscar David Gutiérrez Martínez</cp:lastModifiedBy>
  <cp:revision/>
  <dcterms:created xsi:type="dcterms:W3CDTF">2019-10-23T16:05:25Z</dcterms:created>
  <dcterms:modified xsi:type="dcterms:W3CDTF">2026-10-01T20:00:59Z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0x010100ADC4F38519C81040B76324AC7BB47225</vt:lpwstr>
  </property>
  <property fmtid="{D5CDD505-2E9C-101B-9397-08002B2CF9AE}" pid="3" name="MediaServiceImageTags">
    <vt:lpwstr/>
  </property>
  <property fmtid="{D5CDD505-2E9C-101B-9397-08002B2CF9AE}" pid="4" name="Order">
    <vt:lpwstr>98500.0000000000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_activity">
    <vt:lpwstr>{"FileActivityType":"9","FileActivityTimeStamp":"2026-05-12T19:19:38.337Z","FileActivityUsersOnPage":[{"DisplayName":"Raissa Alexandra Merchan Castañeda","Id":"raissa.merchan@ant.gov.co"},{"DisplayName":"Nathaly Ximena Mora Alonso","Id":"nathaly.mora@ant.gov.co"}],"FileActivityNavigationId":null}</vt:lpwstr>
  </property>
  <property fmtid="{D5CDD505-2E9C-101B-9397-08002B2CF9AE}" pid="8" name="TriggerFlowInfo">
    <vt:lpwstr/>
  </property>
</Properties>
</file>