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genciadetierras-my.sharepoint.com/personal/jennifer_mejia_ant_gov_co/Documents/4. PLANES DE ACCION Y MEJORA GITGC/2025/12. LINK DE TRANSPARENCIA-ITA PROCURADURIA-INF SEMESTRAL/JUNIO-2025/"/>
    </mc:Choice>
  </mc:AlternateContent>
  <xr:revisionPtr revIDLastSave="0" documentId="8_{D1E1A0A0-99C4-4FA0-87D9-0A830EAD9146}" xr6:coauthVersionLast="47" xr6:coauthVersionMax="47" xr10:uidLastSave="{00000000-0000-0000-0000-000000000000}"/>
  <bookViews>
    <workbookView xWindow="-120" yWindow="-120" windowWidth="29040" windowHeight="15840" xr2:uid="{7F278D0C-A5F7-4F48-8488-0D62B7655CA9}"/>
  </bookViews>
  <sheets>
    <sheet name="DIFERENTES DE CP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6" i="2" l="1"/>
  <c r="S56" i="2"/>
  <c r="R57" i="2"/>
  <c r="S57" i="2"/>
  <c r="R58" i="2"/>
  <c r="S58" i="2"/>
  <c r="R59" i="2"/>
  <c r="S59" i="2"/>
  <c r="R60" i="2"/>
  <c r="S60" i="2"/>
  <c r="K56" i="2"/>
  <c r="K57" i="2"/>
  <c r="K58" i="2"/>
  <c r="K59" i="2"/>
  <c r="K60" i="2"/>
  <c r="K55" i="2"/>
  <c r="R55" i="2"/>
  <c r="S55" i="2"/>
  <c r="K54" i="2"/>
  <c r="R54" i="2"/>
  <c r="S54" i="2"/>
  <c r="K53" i="2"/>
  <c r="R53" i="2"/>
  <c r="S53" i="2"/>
  <c r="S45" i="2" l="1"/>
  <c r="S46" i="2"/>
  <c r="S47" i="2"/>
  <c r="S48" i="2"/>
  <c r="S49" i="2"/>
  <c r="S50" i="2"/>
  <c r="S51" i="2"/>
  <c r="S52" i="2"/>
  <c r="R45" i="2"/>
  <c r="R46" i="2"/>
  <c r="R47" i="2"/>
  <c r="R48" i="2"/>
  <c r="R49" i="2"/>
  <c r="R50" i="2"/>
  <c r="R51" i="2"/>
  <c r="R52" i="2"/>
  <c r="K45" i="2"/>
  <c r="K46" i="2"/>
  <c r="K47" i="2"/>
  <c r="K48" i="2"/>
  <c r="K49" i="2"/>
  <c r="K50" i="2"/>
  <c r="K51" i="2"/>
  <c r="K52" i="2"/>
  <c r="S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R2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2" i="2"/>
</calcChain>
</file>

<file path=xl/sharedStrings.xml><?xml version="1.0" encoding="utf-8"?>
<sst xmlns="http://schemas.openxmlformats.org/spreadsheetml/2006/main" count="1081" uniqueCount="283">
  <si>
    <t>AÑO</t>
  </si>
  <si>
    <t>NO. CONTRATO</t>
  </si>
  <si>
    <t>CLASE</t>
  </si>
  <si>
    <t>TIPO DE CONTRATO</t>
  </si>
  <si>
    <t>TIPOLOGIA ESPECIFICA</t>
  </si>
  <si>
    <t>CONTRATISTA</t>
  </si>
  <si>
    <t>OBJETO DEL CONTRATO</t>
  </si>
  <si>
    <t>DEPENDENCIA</t>
  </si>
  <si>
    <t>VALOR INICIAL DEL CONTRATO</t>
  </si>
  <si>
    <t>VALOR RECURSOS ANT</t>
  </si>
  <si>
    <t>FECHA DE SUSCRIPCION</t>
  </si>
  <si>
    <t>FECHA INCIAL DESDE</t>
  </si>
  <si>
    <t>FECHA FINAL HASTA</t>
  </si>
  <si>
    <t>CANTIDAD DE OTROSÍES Y ADICIONES REALIZADAS (Y SUS MONTOS)</t>
  </si>
  <si>
    <t>VALOR TOTAL FINAL CONTRATO</t>
  </si>
  <si>
    <t>RECURSOS DESEMBOLSADOS</t>
  </si>
  <si>
    <t>%DE EJECUCION</t>
  </si>
  <si>
    <t>LINK DE PUBLICACION SECOP II</t>
  </si>
  <si>
    <t>PROFESIONALES</t>
  </si>
  <si>
    <t>SECRETARÍA GENERAL</t>
  </si>
  <si>
    <t>SUBDIRECCIÓN ADMINISTRATIVA Y FINANCIERA</t>
  </si>
  <si>
    <t>DIRECCIÓN DE GESTIÓN JURÍDICA DE TIERRAS</t>
  </si>
  <si>
    <t>DIRECCIÓN DE ACCESO A TIERRAS</t>
  </si>
  <si>
    <t>SUBDIRECCIÓN DE SISTEMAS DE INFORMACIÓN DE TIERRAS</t>
  </si>
  <si>
    <t>DIRECCIÓN DE ASUNTOS ÉTNICOS</t>
  </si>
  <si>
    <t>OFICINA JURÍDICA</t>
  </si>
  <si>
    <t>PRESTACIÓN DE SERVICIOS PROFESIONALES PARA EJERCER ACTIVIDADES DE APOYO EN LA REPRESENTACION JUDICIAL Y EXTRAJUDICIAL DE LA OFICINA JURIDICA DE LA AGENCIA NACIONAL DE TIERRAS</t>
  </si>
  <si>
    <t>SUBDIRECCIÓN DE TALENTO HUMANO</t>
  </si>
  <si>
    <t>PRESTACIÓN DE SERVICIOS</t>
  </si>
  <si>
    <t>https://community.secop.gov.co/Public/Tendering/ContractNoticeManagement/Index?currentLanguage=es-CO&amp;Page=login&amp;Country=CO&amp;SkinName=CCE</t>
  </si>
  <si>
    <t>SIN INICIO</t>
  </si>
  <si>
    <t>NO. PROCESO</t>
  </si>
  <si>
    <t>RECURSOS PENDIENTES DE EJECUTAR</t>
  </si>
  <si>
    <t>ANT-20250041</t>
  </si>
  <si>
    <t>20 OTROS</t>
  </si>
  <si>
    <t>AMP</t>
  </si>
  <si>
    <t>ORDEN DE COMPRA</t>
  </si>
  <si>
    <t>CONSORCIO KIOS</t>
  </si>
  <si>
    <t>Contratar el servicio integral de Aseo y cafetería para las sedes de la AGENCIA NACIONAL DE TIERRAS - ANT a Nivel Nacional. -Sede Bogotá</t>
  </si>
  <si>
    <t>https://www.colombiacompra.gov.co/tienda-virtual-del-estado-colombiano/ordenes-compra/140660</t>
  </si>
  <si>
    <t>ANT-20250889</t>
  </si>
  <si>
    <t>SERVICIOS POSTALES NACIONALES S.A.S</t>
  </si>
  <si>
    <t>Prestar los servicios postales de recepción, clasificación, transporte y entrega de correo y/o paquetes, a nivel urbano, nacional e internacional y demás servicios conexos que se requieran por la Agencia Nacional de Tierras, conforme a lo establecido en la Ley 1369 de 2009 y demás normas concordantes y complementarias.</t>
  </si>
  <si>
    <t>https://www.colombiacompra.gov.co/tienda-virtual-del-estado-colombiano/ordenes-compra/140788</t>
  </si>
  <si>
    <t>ANT-20251408</t>
  </si>
  <si>
    <t>CD</t>
  </si>
  <si>
    <t>CONVENIO INTERADMINISTRATIVO</t>
  </si>
  <si>
    <t>UNIDAD NACIONAL DE PROTECCIÓN</t>
  </si>
  <si>
    <t>AUNAR ESFUERZOS Y RECURSOS FÍSICOS, HUMANOS, ADMINISTRATIVOS, TÉCNICOS, FINANCIEROS, CAPACIDADES Y MÉTODOS ENTRE LA UNIDAD NACIONAL DE PROTECIÓN - UNP Y LA AGENCIA NACIONAL DE TIERAS- ANT QUE PERMITAN EJERCER LA ADECUADA PROTECCIÓN DEL DIRECTOR DE LA ANT, CON OCASIÓN A LA SITUACIÓN DE RIESGO A LA QUE SE ENCUENTRA EXPUESTO EN EL CUMPLIMIENTO DE SUS OBLIGACIONES.</t>
  </si>
  <si>
    <t>https://community.secop.gov.co/Public/Tendering/OpportunityDetail/Index?noticeUID=CO1.NTC.7466354&amp;isFromPublicArea=True&amp;isModal=true&amp;asPopupView=true</t>
  </si>
  <si>
    <t>ANT-20251409</t>
  </si>
  <si>
    <t>CONTRATO INTERADMINISTRATIVO</t>
  </si>
  <si>
    <t>IMPRENTA NACIONAL DE COLOMBIA</t>
  </si>
  <si>
    <t>PRESTAR LOS SERVICIOS DE PUBLICACIÓN EN EL DIARIO OFICIAL DE LOS ACTOS ADMINISTRATIVOS DE CARÁCTER GENERAL, CIRCULARES Y DEMÁS DOCUMENTOS EXPEDIDOS POR LA AGENCIA NACIONAL DE TIERRAS – ANT, EN EL MARCO DE SUS FUNCIONES.</t>
  </si>
  <si>
    <t>https://community.secop.gov.co/Public/Tendering/OpportunityDetail/Index?noticeUID=CO1.NTC.7474083&amp;isFromPublicArea=True&amp;isModal=true&amp;asPopupView=true</t>
  </si>
  <si>
    <t>ANT-20251642</t>
  </si>
  <si>
    <t>TEJEIRO Y DIAZ BETTER ABOGADOS SAS</t>
  </si>
  <si>
    <t>https://community.secop.gov.co/Public/Tendering/OpportunityDetail/Index?noticeUID=CO1.NTC.7463129&amp;isFromPublicArea=True&amp;isModal=true&amp;asPopupView=true</t>
  </si>
  <si>
    <t>ANT-20251941</t>
  </si>
  <si>
    <t xml:space="preserve"> HEINSOHN HUMAN GLOBAL SOLUTIONS S.A.S</t>
  </si>
  <si>
    <t>Contratar los servicios técnicos especializados de soporte, mantenimiento, actualización, asesoría y/o desarrollo para el Sistema de Información SIGEP y Servicios Administrativos de la ANT mediante la modalidad de bolsa de horas, de acuerdo con la propuesta de servicios y el anexo técnico.</t>
  </si>
  <si>
    <t>https://community.secop.gov.co/Public/Tendering/OpportunityDetail/Index?noticeUID=CO1.NTC.7519215&amp;isFromPublicArea=True&amp;isModal=true&amp;asPopupView=true</t>
  </si>
  <si>
    <t>ANT-20252369</t>
  </si>
  <si>
    <t>UNION TEMPORAL R&amp;J 2022</t>
  </si>
  <si>
    <t>Contratar el servicio integral de Aseo y cafetería para las sedes de la AGENCIA NACIONAL DE TIERRAS - ANT a Nivel Nacional</t>
  </si>
  <si>
    <t>https://www.colombiacompra.gov.co/tienda-virtual-del-estado-colombiano/ordenes-compra/141449</t>
  </si>
  <si>
    <t>ANT-20252370</t>
  </si>
  <si>
    <t>Contratar el servicio integral de Aseo y cafetería para las sedes de la AGENCIA NACIONAL DE TIERRAS - ANT a Nivel Naciona</t>
  </si>
  <si>
    <t>https://www.colombiacompra.gov.co/tienda-virtual-del-estado-colombiano/ordenes-compra/141462</t>
  </si>
  <si>
    <t>ANT-20252371</t>
  </si>
  <si>
    <t>Contratar el servicio integral de Aseo y cafetería para las sedes de la AGENCIANACIONAL DE TIERRAS - ANT a Nivel Nacional</t>
  </si>
  <si>
    <t>https://www.colombiacompra.gov.co/tienda-virtual-del-estado-colombiano/ordenes-compra/141463</t>
  </si>
  <si>
    <t>ANT-20252372</t>
  </si>
  <si>
    <t>https://www.colombiacompra.gov.co/tienda-virtual-del-estado-colombiano/ordenes-compra/141461</t>
  </si>
  <si>
    <t>ANT-20252450</t>
  </si>
  <si>
    <t>ASECOLBAS LTDA</t>
  </si>
  <si>
    <t>https://www.colombiacompra.gov.co/tienda-virtual-del-estado-colombiano/ordenes-compra/141489</t>
  </si>
  <si>
    <t>ANT-20252451</t>
  </si>
  <si>
    <t>https://www.colombiacompra.gov.co/tienda-virtual-del-estado-colombiano/ordenes-compra/141491</t>
  </si>
  <si>
    <t>ANT-20252452</t>
  </si>
  <si>
    <t>https://www.colombiacompra.gov.co/tienda-virtual-del-estado-colombiano/ordenes-compra/141492</t>
  </si>
  <si>
    <t>ANT-20252480</t>
  </si>
  <si>
    <t>CONSERJES INMOBILIARIOS LTD</t>
  </si>
  <si>
    <t>https://www.colombiacompra.gov.co/tienda-virtual-del-estado-colombiano/ordenes-compra/141504</t>
  </si>
  <si>
    <t>ANT-20252481</t>
  </si>
  <si>
    <t>https://www.colombiacompra.gov.co/tienda-virtual-del-estado-colombiano/ordenes-compra/141505</t>
  </si>
  <si>
    <t>ANT-20252620</t>
  </si>
  <si>
    <t xml:space="preserve">https://www.colombiacompra.gov.co/tienda-virtual-del-estado-colombiano/ordenes-compra/141558 </t>
  </si>
  <si>
    <t>ANT-20252667</t>
  </si>
  <si>
    <t>https://www.colombiacompra.gov.co/tienda-virtual-del-estado-colombiano/ordenes-compra/141567</t>
  </si>
  <si>
    <t>ANT-20252694</t>
  </si>
  <si>
    <t>https://www.colombiacompra.gov.co/tienda-virtual-del-estado-colombiano/ordenes-compra/141562</t>
  </si>
  <si>
    <t>ANT-20252698</t>
  </si>
  <si>
    <t>https://www.colombiacompra.gov.co/tienda-virtual-del-estado-colombiano/ordenes-compra/141565</t>
  </si>
  <si>
    <t>ANT-20252699</t>
  </si>
  <si>
    <t xml:space="preserve">Contratar el servicio integral de Aseo y cafetería para las sedes de la AGENCIA NACIONAL DE TIERRAS - ANT a Nivel Nacional SEDE MITU </t>
  </si>
  <si>
    <t>https://www.colombiacompra.gov.co/tienda-virtual-del-estado-colombiano/ordenes-compra/141566</t>
  </si>
  <si>
    <t>ANT-20252701</t>
  </si>
  <si>
    <t>https://www.colombiacompra.gov.co/tienda-virtual-del-estado-colombiano/ordenes-compra/141563</t>
  </si>
  <si>
    <t>ANT-20252737</t>
  </si>
  <si>
    <t>Contratar el servicio integral de Aseo y cafetería para las sedes de la AGENCIA NACIONAL DE TIERRAS - ANT a Nivel Nacional SEDE PASTO</t>
  </si>
  <si>
    <t xml:space="preserve">https://www.colombiacompra.gov.co/tienda-virtual-del-estado-colombiano/ordenes-compra/ 141661 </t>
  </si>
  <si>
    <t>ANT-20252738</t>
  </si>
  <si>
    <t>Contratar el servicio integral de Aseo y cafetería para las sedes de la AGENCIA NACIONAL DE TIERRAS - ANT a Nivel Nacional SEDE FLORENCIA</t>
  </si>
  <si>
    <t>https://www.colombiacompra.gov.co/tienda-virtual-del-estado-colombiano/ordenes-compra/141664</t>
  </si>
  <si>
    <t>ANT-20252742</t>
  </si>
  <si>
    <t>Contratar el servicio integral de Aseo y cafetería para las sedes de la AGENCIA NACIONAL DE TIERRAS - ANT a Nivel Nacional SEDE IBAGUE</t>
  </si>
  <si>
    <t>https://www.colombiacompra.gov.co/tienda-virtual-del-estado-colombiano/ordenes-compra/141658</t>
  </si>
  <si>
    <t>ANT-20252743</t>
  </si>
  <si>
    <t>GRUPO GESTION EMPRESARIAL COLOMBIA SAS</t>
  </si>
  <si>
    <t>Contratar el servicio integral de Aseo y cafetería para las sedes de la AGENCIA NACIONAL DE TIERRAS - ANT a Nivel Nacional SEDE BUCARAMANGA</t>
  </si>
  <si>
    <t>https://www.colombiacompra.gov.co/tienda-virtual-del-estado-colombiano/ordenes-compra/141659</t>
  </si>
  <si>
    <t>ANT-20252744</t>
  </si>
  <si>
    <t>Contratar el servicio integral de Aseo y cafetería para las sedes de la AGENCIA NACIONAL DE TIERRAS - ANT a Nivel Nacional SEDE TUNJA</t>
  </si>
  <si>
    <t>https://www.colombiacompra.gov.co/tienda-virtual-del-estado-colombiano/ordenes-compra/141663</t>
  </si>
  <si>
    <t>ANT-20252745</t>
  </si>
  <si>
    <t>Contratar el servicio integral de Aseo y cafetería para las sedes de la AGENCIA NACIONAL DE TIERRAS - ANT a Nivel Nacional SEDE MOCOA</t>
  </si>
  <si>
    <t>https://www.colombiacompra.gov.co/tienda-virtual-del-estado-colombiano/ordenes-compra/141662</t>
  </si>
  <si>
    <t>ANT-20252746</t>
  </si>
  <si>
    <t>Contratar el servicio integral de Aseo y cafetería para las sedes de la AGENCIA NACIONAL DE TIERRAS - ANT a Nivel Nacional SEDE ARAUCA</t>
  </si>
  <si>
    <t>https://www.colombiacompra.gov.co/tienda-virtual-del-estado-colombiano/ordenes-compra/141665</t>
  </si>
  <si>
    <t>ANT-20252786</t>
  </si>
  <si>
    <t>Contratar el servicio integral de Aseo y cafetería para las sedes de la AGENCIA NACIONAL DE TIERRAS - ANT a Nivel Nacional SEDE VALLEDUPAR</t>
  </si>
  <si>
    <t>https://www.colombiacompra.gov.co/tienda-virtual-del-estado-colombiano/ordenes-compra/234760</t>
  </si>
  <si>
    <t>ANT-20252787</t>
  </si>
  <si>
    <t>INTERNEGOCIOS S.A.S</t>
  </si>
  <si>
    <t xml:space="preserve">Contratar el servicio integral de Aseo y cafetería para las sedes de la AGENCIA NACIONAL DE TIERRAS - ANT a Nivel Nacional SEDE VALLEDUPAR  </t>
  </si>
  <si>
    <t>https://www.colombiacompra.gov.co/tienda-virtual-del-estado-colombiano/ordenes-compra/234757</t>
  </si>
  <si>
    <t>ANT-20252985</t>
  </si>
  <si>
    <t>UNION TEMPORAL ASEAMOS 2022</t>
  </si>
  <si>
    <t>Contratar el servicio integral de Aseo y cafetería para las sedes de la AGENCIA NACIONAL DE TIERRAS - ANT a Nivel Nacional SEDE MANIZALES</t>
  </si>
  <si>
    <t>https://www.colombiacompra.gov.co/tienda-virtual-del-estado-colombiano/ordenes-compra/141760</t>
  </si>
  <si>
    <t>ANT-20252994</t>
  </si>
  <si>
    <t>Contratar el servicio integral de Aseo y cafetería para las sedes de la AGENCIA NACIONAL DE TIERRAS - ANT a Nivel Nacional SEDE YOPAL</t>
  </si>
  <si>
    <t>https://www.colombiacompra.gov.co/tienda-virtual-del-estado-colombiano/ordenes-compra/141761</t>
  </si>
  <si>
    <t>ANT-20253013</t>
  </si>
  <si>
    <t>Contratar el servicio integral de Aseo y cafetería para las sedes de la AGENCIA NACIONAL DE TIERRAS - ANT a Nivel Nacional SEDE NEIVA</t>
  </si>
  <si>
    <t>https://www.colombiacompra.gov.co/tienda-virtual-del-estado-colombiano/ordenes-compra/141757</t>
  </si>
  <si>
    <t>ANT-20253014</t>
  </si>
  <si>
    <t>Contratar el servicio integral de Aseo y cafetería para las sedes de la AGENCIA NACIONAL DE TIERRAS - ANT a Nivel Nacional SEDE MONTERIA</t>
  </si>
  <si>
    <t xml:space="preserve">https://www.colombiacompra.gov.co/tienda-virtual-del-estado-colombiano/ordenes-compra/141759 </t>
  </si>
  <si>
    <t>ANT-20253015</t>
  </si>
  <si>
    <t>Contratar el servicio integral de Aseo y cafetería para las sedes de la AGENCIA NACIONAL DE TIERRAS - ANT a Nivel Nacional SEDE QUIBDO</t>
  </si>
  <si>
    <t>https://www.colombiacompra.gov.co/tienda-virtual-del-estado-colombiano/ordenes-compra/141758</t>
  </si>
  <si>
    <t>ANT-20253103</t>
  </si>
  <si>
    <t>Contratar el servicio integral de Aseo y cafetería para las sedes de la AGENCIA NACIONAL DE TIERRAS - ANT a Nivel Nacional SEDE SINCELEJO</t>
  </si>
  <si>
    <t>https://www.colombiacompra.gov.co/tienda-virtual-del-estado-colombiano/ordenes-compra/141825</t>
  </si>
  <si>
    <t>ANT-20253104</t>
  </si>
  <si>
    <t>Contratar el servicio integral de Aseo y cafetería para las sedes de la AGENCIANACIONAL DE TIERRAS - ANT a Nivel Nacional SEDE POPAYAN</t>
  </si>
  <si>
    <t>https://www.colombiacompra.gov.co/tienda-virtual-del-estado-colombiano/ordenes-compra/141822</t>
  </si>
  <si>
    <t>ANT-MC-002-2025</t>
  </si>
  <si>
    <t>ANT-20253593</t>
  </si>
  <si>
    <t>MC</t>
  </si>
  <si>
    <t>CONTRATO DE SUMINISTRO</t>
  </si>
  <si>
    <t>DISTRACOM S.A.</t>
  </si>
  <si>
    <t>Suministrar combustible en la ciudad de Bogotá D.C. para los vehículos de propiedad de la Agencia Nacional de Tierras y la planta eléctrica.</t>
  </si>
  <si>
    <t>https://community.secop.gov.co/Public/Tendering/OpportunityDetail/Index?noticeUID=CO1.NTC.7629189&amp;isFromPublicArea=True&amp;isModal=true&amp;asPopupView=true</t>
  </si>
  <si>
    <t>ANT-20254238</t>
  </si>
  <si>
    <t>BIOCONSTRUCTOR S.A.S.</t>
  </si>
  <si>
    <t>PRESTACIÓN DE SERVICIOS DE APOYO A LA GESTIÓN PARA LA REALIZACIÓN DE
LEVANTAMIENTOS TOPOGRÁFICOS DE LAS UNIDADES PREDIALES A NIVEL
NACIONAL DETERMINADAS POR LA DIRECCIÓN DE ACCESO A TIERRAS EN EL
MARCO DE LA REFORMA RURAL INTEGRAL</t>
  </si>
  <si>
    <t>https://community.secop.gov.co/Public/Tendering/OpportunityDetail/Index?noticeUID=CO1.NTC.7776647&amp;isFromPublicArea=True&amp;isModal=true&amp;asPopupView=true</t>
  </si>
  <si>
    <t>ANT-20254560</t>
  </si>
  <si>
    <t>Contratar el servicio integral de Aseo y cafetería para las sedes de la AGENCIA NACIONAL DE TIERRAS - ANT a Nivel Nacional SEDE ARMENIA</t>
  </si>
  <si>
    <t>https://www.colombiacompra.gov.co/tienda-virtual-del-estado-colombiano/ordenes-compra/143207</t>
  </si>
  <si>
    <t>ANT-20254656</t>
  </si>
  <si>
    <t>CONTRATO DE COMPRAVENTA</t>
  </si>
  <si>
    <t>CERTICAMARAS S.A.</t>
  </si>
  <si>
    <t>ADQUISICION Y ACTUALIZACION DE I) LOS CERTIFICADOS MPKI-WILDCARD, II) CERTIFICADOS DE FIRMA DIGITAL, III)TOKEN/TOKEN VIRTUAL Y CERTIFICADO DE ESTAMPADO CRONOLOGICO Y IV) EL LICENCIAMIENTO WSSING CON EL RESPECTIVO SOPORTE, PARA LA INFRAESTRUCTURA TECNOLÒGICA DE LA AGENCIA NACIONAL DE TIERRAS</t>
  </si>
  <si>
    <t>https://community.secop.gov.co/Public/Tendering/OpportunityDetail/Index?noticeUID=CO1.NTC.7842185&amp;isFromPublicArea=True&amp;isModal=true&amp;asPopupView=true</t>
  </si>
  <si>
    <t>ANT-20254760</t>
  </si>
  <si>
    <t>EMPRESA DE TELECOMUNICACIONES DE POPAYAN S.A. EMTEL E.S.P</t>
  </si>
  <si>
    <t>BRINDAR UNA SOLUCIÓN INTEGRAL A TRAVÉS DE LÍNEAS DE SERVICIOS Y COMPONENTES TECNOLÓGICOS QUE PERMITAN GARANTIZAR LA CONTINUIDAD Y ADECUADA OPERACIÓN DE LOS SISTEMAS DE INFORMACIÓN DE TIERRAS DE LA ANT Y SERVICIOS CONEXOS.</t>
  </si>
  <si>
    <t>ANT-20254994</t>
  </si>
  <si>
    <t>ARRENDAMIENTO</t>
  </si>
  <si>
    <t>DORA ALBA QUIROGA GALVIZ</t>
  </si>
  <si>
    <t>CONTRATAR EL ARRENDAMIENTO DEL INMUEBLE UBICADO EN LA CALLE 48 22-85 DEL MUNICIPIO DE BARRANCABERMEJA - SANTANDER, IDENTIFICADO CON LA MATRÍCULA INMOBILIARIA NO. 303-15133 PARA EL FUNCIONAMIENTO DE LA UNIDAD DE GESTIÓN TERRITORIAL SANTANDER DE LA AGENCIA NACIONAL DE TIERRAS</t>
  </si>
  <si>
    <t>ANT-20255092</t>
  </si>
  <si>
    <t>CAJA DE COMPENSACIÓN FAMILIAR COMPENSAR</t>
  </si>
  <si>
    <t>Prestar los servicios de apoyo a la gestión para el desarrollo de las actividades del Plan de Bienestar Social e
Incentivos Institucionales 2025 para los servidores de la Agencia Nacional de Tierras y sus familias.</t>
  </si>
  <si>
    <t>ANT-20255127</t>
  </si>
  <si>
    <t>BPM CONSULTING SAS</t>
  </si>
  <si>
    <t>Contratar la prestación de servicios de BPO al amparo del Acuerdo Marco de Precios para contratar servicios BPO III (Business Process Outsourcing) CCE-SNG-AMP-005-2024, #PROCESO CCENEG-079-01-024, publicado el 11 de febrero del 2025, vigente hasta el 11 de febrero del 2028 en su componente de lote No. 1</t>
  </si>
  <si>
    <t>https://www.colombiacompra.gov.co/tienda-virtual-del-estado-colombiano/ordenes-compra/144288</t>
  </si>
  <si>
    <t>ANT-20255128</t>
  </si>
  <si>
    <t>COMPUTEL SYSTEM SAS</t>
  </si>
  <si>
    <t>Alquiler de escáner para el fortalecimiento y mejoramiento tecnológico en los distintos procesos misionales a cargo de la Agencia Nacional de Tierras</t>
  </si>
  <si>
    <t>https://www.colombiacompra.gov.co/tienda-virtual-del-estado-colombiano/ordenes-compra/144287</t>
  </si>
  <si>
    <t>ANT-20255330</t>
  </si>
  <si>
    <t>GRAN IMAGEN SAS</t>
  </si>
  <si>
    <t>Alquiler de impresoras para el fortalecimiento y mejoramiento tecnológico en los distintos procesos misionales a cargo de la Agencia Nacional de Tierras.</t>
  </si>
  <si>
    <t>https://www.colombiacompra.gov.co/tienda-virtual-del-estado-colombiano/ordenes-compra/144624</t>
  </si>
  <si>
    <t>ANT-20255481</t>
  </si>
  <si>
    <t>YAFABE MULTISERVICIOS Y SUMINISTROS S.A.S</t>
  </si>
  <si>
    <t>ANT-20255702</t>
  </si>
  <si>
    <t>CONVENIO DE ASOCIACIÓN</t>
  </si>
  <si>
    <t>ASOCIACION DE AUTORIDADES ARHUACAS DE LA SIERRA NEVADA – ASOCIT</t>
  </si>
  <si>
    <t>Aunar esfuerzos entre la Agencia Nacional de Tierras -ANT y la Asociación de Autoridades Arhuacas de la Sierra Nevada - ASO-CIT, con el objeto de coordinar, organizar y garantizar el desarrollo de los espacios de concertación y fortalecimiento de la Comisión Nacional de Territorios Indígenas.</t>
  </si>
  <si>
    <t>https://community.secop.gov.co/Public/Tendering/OpportunityDetail/Index?noticeUID=CO1.NTC.8011842&amp;isFromPublicArea=True&amp;isModal=False</t>
  </si>
  <si>
    <t>ANT-20255707</t>
  </si>
  <si>
    <t>OTIS ELEVATOR COMPANY COLOMBIA S.A.S</t>
  </si>
  <si>
    <t>PRESTAR EL SERVICIO DE MANTENIMIENTO PREVENTIVO Y CORRECTIVO, INCLUIDO EL SUMINISTRO E INSTALACIÓN DE REPUESTOS NUEVOS ORIGINALES DE FÁBRICA A LOS DOS (2) ASCENSORES INSTALADOS EN EL EDIFICIO DONDE FUNCIONA LA AGENCIA NACIONAL DE TIERRAS Y DE LA AGENCIA DE DESARROLLO RURAL –ADR, UBICADA EN LA CALLE 43 NO 57 – 41 EN LA CIUDAD DE BOGOTÁ</t>
  </si>
  <si>
    <t>https://community.secop.gov.co/Public/Tendering/OpportunityDetail/Index?noticeUID=CO1.NTC.8039106&amp;isFromPublicArea=True&amp;isModal=False</t>
  </si>
  <si>
    <t>ANT-MC-003-2025</t>
  </si>
  <si>
    <t>ANT-20255854</t>
  </si>
  <si>
    <t>QUALITAS SALUD LIMITADA</t>
  </si>
  <si>
    <t>Prestación de servicios para la realización de exámenes médicos pre-ocupacionales o de pre-ingreso, exámenes médicos ocupacionales periódicos, exámenes post incapacidad o por reintegro y exámenes médicos post ocupacionales o de egreso para los servidores públicos de la Agencia Nacional de Tierras, conforme con las especificaciones técnicas definidas por la entidad</t>
  </si>
  <si>
    <t>ANT-MC-004-2025</t>
  </si>
  <si>
    <t>ANT-20256007</t>
  </si>
  <si>
    <t>ANT-20256042</t>
  </si>
  <si>
    <t>ANT-20256332</t>
  </si>
  <si>
    <t>C&amp;S TECNOLOGIA SAS BIC</t>
  </si>
  <si>
    <t>CANAL REGIONAL DE TELEVISIÓN TEVEANDINA S.A.S.</t>
  </si>
  <si>
    <t>CONSORCIO IAD DINAMICO SOFTWAREONE</t>
  </si>
  <si>
    <t>ADQUISICIÓN DE LICENCIAMIENTO EN MODALIDAD DE SUSCRIPCIÓN DE ADOBE ACROBAT PRO Y CREATIVE CLOUD FOR TEAMS PARA LA AGENCIA NACIONAL DE TIERRAS</t>
  </si>
  <si>
    <t>Adquisición del licenciamiento Microsoft 365, SQL Server y extensión de los servicios de Software Assurance para SQL Server y Windows Server para la continuidad y fortalecimiento de la capacidad tecnológica en los distintos procesos misionales a cargo de la Agencia Nacional de Tierras</t>
  </si>
  <si>
    <t>SECRETARÍA GENERAL - SOPORTE TECNOLÓGICO</t>
  </si>
  <si>
    <t>https://www.colombiacompra.gov.co/tienda-virtual-del-estado-colombiano/ordenes-compra/146196</t>
  </si>
  <si>
    <t>140660</t>
  </si>
  <si>
    <t>140788</t>
  </si>
  <si>
    <t>141449</t>
  </si>
  <si>
    <t>141462</t>
  </si>
  <si>
    <t>141463</t>
  </si>
  <si>
    <t>141461</t>
  </si>
  <si>
    <t>141489</t>
  </si>
  <si>
    <t>141491</t>
  </si>
  <si>
    <t>141492</t>
  </si>
  <si>
    <t>141504</t>
  </si>
  <si>
    <t>141505</t>
  </si>
  <si>
    <t xml:space="preserve">141558 </t>
  </si>
  <si>
    <t>141567</t>
  </si>
  <si>
    <t>141562</t>
  </si>
  <si>
    <t>141565</t>
  </si>
  <si>
    <t>141566</t>
  </si>
  <si>
    <t>141563</t>
  </si>
  <si>
    <t xml:space="preserve"> 141661 </t>
  </si>
  <si>
    <t>141664</t>
  </si>
  <si>
    <t>141658</t>
  </si>
  <si>
    <t>141659</t>
  </si>
  <si>
    <t>141663</t>
  </si>
  <si>
    <t>141662</t>
  </si>
  <si>
    <t>141665</t>
  </si>
  <si>
    <t>234760</t>
  </si>
  <si>
    <t>234757</t>
  </si>
  <si>
    <t>141760</t>
  </si>
  <si>
    <t>141761</t>
  </si>
  <si>
    <t>141757</t>
  </si>
  <si>
    <t xml:space="preserve">141759 </t>
  </si>
  <si>
    <t>141758</t>
  </si>
  <si>
    <t>141825</t>
  </si>
  <si>
    <t>141822</t>
  </si>
  <si>
    <t>143207</t>
  </si>
  <si>
    <t>144288</t>
  </si>
  <si>
    <t>144287</t>
  </si>
  <si>
    <t>144624</t>
  </si>
  <si>
    <t>ANT-20256642</t>
  </si>
  <si>
    <t>ANT-20256671</t>
  </si>
  <si>
    <t>ANT-20256682</t>
  </si>
  <si>
    <t>ANT-SASIE-001-2025</t>
  </si>
  <si>
    <t>ANT-20256802</t>
  </si>
  <si>
    <t>ANT-20256837</t>
  </si>
  <si>
    <t>SASIE</t>
  </si>
  <si>
    <t>CONVENIO DE COOPERACIÓN INTERNACIONAL</t>
  </si>
  <si>
    <t>SIGPRO INGENIERIA Y TOPOGRAFIA S.A.S</t>
  </si>
  <si>
    <t>LA FUNDACIÓN PANAMERICANA PARA EL DESARROLLO – FUPAD</t>
  </si>
  <si>
    <t>GOBERNACIÓN DE BOYACÁ</t>
  </si>
  <si>
    <t>RECIO TURISMO S.A.</t>
  </si>
  <si>
    <t>LA CORPORACIÓN AGENCIA AFROCOLOMBIANA HILEROS</t>
  </si>
  <si>
    <t>Prestar servicios de divulgación en medios masivos, comunitarios o alternativos de comunicación con el fin de dar a conocer la oferta institucional en el marco de la Reforma Agraria y posicionar la imagen de la Agencia Nacional de Tierras en todo el territorio nacional</t>
  </si>
  <si>
    <t>AUNAR ESFUERZOS
ENTRE LA FUNDACIÓN PANAMERICANA PARA EL DESARROLLO (FUPAD) Y LA AGENCIA NACIONAL
DE TIERRAS (ANT) CON EL FIN DE BRINDAR ASISTENCIA TÉCNICA PARA EL DESARROLLO DEL
PROCEDIMIENTO DE ADQUISICIÓN DE PREDIOS EN EL MARCO DE LA REFORMA RURAL
INTEGRAL</t>
  </si>
  <si>
    <t>Aunar esfuerzos entre la gobernación de Boyacá y agencia nacional de tierras para priorizar la formalización de la propiedad privada rural, la adjudicación de baldíos y demás acciones misionales relacionadas con el acceso y formalización de la tierra a favor de los campesinos y pobladores rurales del departamento de Boyacá sujetos de ordenamiento social de la propiedad rural</t>
  </si>
  <si>
    <t>Suministro de tiquetes aéreos nacionales e internacionales y servicios conexos para el desplazamiento de los servidores y contratistas en el desarrollo de las actividades misionales y administrativas de la Agencia Nacional de Tierras.</t>
  </si>
  <si>
    <t>Aunar esfuerzos para la materialización de derechos territoriales en favor de las Comunidades Étnicas en el territorio nacional, mediante la socialización de la oferta institucional, el acompañamiento y apoyo en procesos técnicos y administrativos, que conlleven a la compra y formalización y seguridad jurídica de territorios colectivos, de acuerdo con la normatividad vigente y en cumplimiento con los Acuerdos de Paz.</t>
  </si>
  <si>
    <t>https://community.secop.gov.co/Public/Tendering/OpportunityDetail/Index?noticeUID=CO1.NTC.7900491&amp;isFromPublicArea=True&amp;isModal=true&amp;asPopupView=true</t>
  </si>
  <si>
    <t>https://community.secop.gov.co/Public/Tendering/OpportunityDetail/Index?noticeUID=CO1.NTC.7921273&amp;isFromPublicArea=True&amp;isModal=true&amp;asPopupView=true</t>
  </si>
  <si>
    <t>https://community.secop.gov.co/Public/Tendering/OpportunityDetail/Index?noticeUID=CO1.NTC.8001395&amp;isFromPublicArea=True&amp;isModal=true&amp;asPopupView=true</t>
  </si>
  <si>
    <t>https://community.secop.gov.co/Public/Tendering/OpportunityDetail/Index?noticeUID=CO1.NTC.7973598&amp;isFromPublicArea=True&amp;isModal=true&amp;asPopupView=true</t>
  </si>
  <si>
    <t>https://community.secop.gov.co/Public/Tendering/OpportunityDetail/Index?noticeUID=CO1.NTC.8020315&amp;isFromPublicArea=True&amp;isModal=true&amp;asPopupView=true</t>
  </si>
  <si>
    <t>https://community.secop.gov.co/Public/Tendering/OpportunityDetail/Index?noticeUID=CO1.NTC.8101018&amp;isFromPublicArea=True&amp;isModal=true&amp;asPopupView=true</t>
  </si>
  <si>
    <t>https://community.secop.gov.co/Public/Tendering/OpportunityDetail/Index?noticeUID=CO1.NTC.8221004&amp;isFromPublicArea=True&amp;isModal=true&amp;asPopupView=true</t>
  </si>
  <si>
    <t>https://community.secop.gov.co/Public/Tendering/OpportunityDetail/Index?noticeUID=CO1.NTC.8262647&amp;isFromPublicArea=True&amp;isModal=true&amp;asPopupView=true</t>
  </si>
  <si>
    <t>https://community.secop.gov.co/Public/Tendering/OpportunityDetail/Index?noticeUID=CO1.NTC.8235463&amp;isFromPublicArea=True&amp;isModal=true&amp;asPopupView=true</t>
  </si>
  <si>
    <t>https://community.secop.gov.co/Public/Tendering/OpportunityDetail/Index?noticeUID=CO1.NTC.8189615&amp;isFromPublicArea=True&amp;isModal=true&amp;asPopupView=true</t>
  </si>
  <si>
    <t>https://community.secop.gov.co/Public/Tendering/OpportunityDetail/Index?noticeUID=CO1.NTC.8304947&amp;isFromPublicArea=True&amp;isModal=true&amp;asPopupView=true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</si>
</sst>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44" fontId="0" fillId="0" borderId="0" xfId="3" applyFont="1" applyFill="1" applyBorder="1"/>
    <xf numFmtId="42" fontId="0" fillId="0" borderId="4" xfId="1" applyFont="1" applyFill="1" applyBorder="1"/>
    <xf numFmtId="42" fontId="0" fillId="0" borderId="2" xfId="1" applyFont="1" applyFill="1" applyBorder="1"/>
    <xf numFmtId="9" fontId="0" fillId="0" borderId="4" xfId="2" applyFont="1" applyFill="1" applyBorder="1"/>
    <xf numFmtId="42" fontId="0" fillId="0" borderId="0" xfId="1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4" fontId="2" fillId="0" borderId="0" xfId="3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3" xfId="0" applyFill="1" applyBorder="1"/>
    <xf numFmtId="0" fontId="0" fillId="0" borderId="4" xfId="0" applyFill="1" applyBorder="1" applyAlignment="1">
      <alignment horizontal="right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center" vertical="center"/>
    </xf>
    <xf numFmtId="14" fontId="0" fillId="0" borderId="4" xfId="0" applyNumberFormat="1" applyFill="1" applyBorder="1"/>
    <xf numFmtId="44" fontId="0" fillId="0" borderId="4" xfId="3" applyFont="1" applyFill="1" applyBorder="1"/>
    <xf numFmtId="9" fontId="0" fillId="0" borderId="4" xfId="0" applyNumberFormat="1" applyFill="1" applyBorder="1"/>
    <xf numFmtId="0" fontId="0" fillId="0" borderId="5" xfId="0" applyFill="1" applyBorder="1"/>
    <xf numFmtId="0" fontId="0" fillId="0" borderId="1" xfId="0" applyFill="1" applyBorder="1"/>
    <xf numFmtId="0" fontId="0" fillId="0" borderId="2" xfId="0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/>
    <xf numFmtId="44" fontId="0" fillId="0" borderId="2" xfId="3" applyFont="1" applyFill="1" applyBorder="1"/>
    <xf numFmtId="9" fontId="0" fillId="0" borderId="2" xfId="0" applyNumberFormat="1" applyFill="1" applyBorder="1"/>
    <xf numFmtId="44" fontId="0" fillId="0" borderId="0" xfId="3" applyFont="1" applyFill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/>
  </cellXfs>
  <cellStyles count="4">
    <cellStyle name="Moneda" xfId="3" builtinId="4"/>
    <cellStyle name="Moneda [0]" xfId="1" builtinId="7"/>
    <cellStyle name="Normal" xfId="0" builtinId="0"/>
    <cellStyle name="Porcentaje" xfId="2" builtinId="5"/>
  </cellStyles>
  <dxfs count="23"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d/mm/yy"/>
      <fill>
        <patternFill patternType="none">
          <fgColor indexed="64"/>
          <bgColor auto="1"/>
        </patternFill>
      </fill>
    </dxf>
    <dxf>
      <numFmt numFmtId="165" formatCode="d/mm/yy"/>
      <fill>
        <patternFill patternType="none">
          <fgColor indexed="64"/>
          <bgColor auto="1"/>
        </patternFill>
      </fill>
    </dxf>
    <dxf>
      <numFmt numFmtId="165" formatCode="d/mm/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FDD010-4C7C-534A-A81D-29A4B42DA48E}" name="Tabla2" displayName="Tabla2" ref="A1:T60" totalsRowShown="0" headerRowDxfId="1" dataDxfId="0" tableBorderDxfId="22">
  <autoFilter ref="A1:T60" xr:uid="{2AFDD010-4C7C-534A-A81D-29A4B42DA48E}"/>
  <sortState xmlns:xlrd2="http://schemas.microsoft.com/office/spreadsheetml/2017/richdata2" ref="A2:T60">
    <sortCondition ref="C2:C60"/>
  </sortState>
  <tableColumns count="20">
    <tableColumn id="1" xr3:uid="{7C662D8B-B9F4-2343-8AD0-14EBCCA5797D}" name="AÑO" dataDxfId="21"/>
    <tableColumn id="2" xr3:uid="{EF624E53-1E05-0942-BA32-80715652C985}" name="NO. PROCESO" dataDxfId="20"/>
    <tableColumn id="3" xr3:uid="{8798B615-5327-CC4C-B9BD-FD36F6C5BC74}" name="NO. CONTRATO" dataDxfId="19"/>
    <tableColumn id="4" xr3:uid="{28574F77-2F16-2247-AF85-020B861C8C1E}" name="CLASE" dataDxfId="18"/>
    <tableColumn id="5" xr3:uid="{A64006B8-FBE9-6A42-AC59-3EB50504886F}" name="TIPO DE CONTRATO" dataDxfId="17"/>
    <tableColumn id="6" xr3:uid="{F69918D9-78E1-8F4C-A34E-C6B3B734C6D4}" name="TIPOLOGIA ESPECIFICA" dataDxfId="16"/>
    <tableColumn id="7" xr3:uid="{F62FD8AE-214C-9046-AA72-90A4EA69B3D0}" name="CONTRATISTA" dataDxfId="15"/>
    <tableColumn id="8" xr3:uid="{C10FC2BA-C4B3-294C-90AB-EB5A7AAED1FA}" name="OBJETO DEL CONTRATO" dataDxfId="14"/>
    <tableColumn id="9" xr3:uid="{1980D1DD-2578-734B-BD34-A156B8AA27B4}" name="DEPENDENCIA" dataDxfId="13"/>
    <tableColumn id="10" xr3:uid="{19C26D22-1D66-A04F-814D-FC3F827B4B36}" name="VALOR INICIAL DEL CONTRATO" dataDxfId="12" dataCellStyle="Moneda [0]"/>
    <tableColumn id="11" xr3:uid="{685C9EC7-A1D4-4048-A496-2CA47482CBEE}" name="VALOR RECURSOS ANT" dataDxfId="11" dataCellStyle="Moneda [0]">
      <calculatedColumnFormula>+J2</calculatedColumnFormula>
    </tableColumn>
    <tableColumn id="12" xr3:uid="{E1C55D93-54EF-1C48-9D73-93EBC49AFFDB}" name="FECHA DE SUSCRIPCION" dataDxfId="10"/>
    <tableColumn id="13" xr3:uid="{81355AE6-99A2-7A4D-9C94-83E1A0DFC782}" name="FECHA INCIAL DESDE" dataDxfId="9"/>
    <tableColumn id="14" xr3:uid="{039D88E1-47BD-BB40-B1E7-0119CE9F3EE9}" name="FECHA FINAL HASTA" dataDxfId="8"/>
    <tableColumn id="15" xr3:uid="{CF7D9406-3C41-E540-943A-C9B02CBFFE4B}" name="CANTIDAD DE OTROSÍES Y ADICIONES REALIZADAS (Y SUS MONTOS)" dataDxfId="7" dataCellStyle="Moneda [0]"/>
    <tableColumn id="16" xr3:uid="{E8D1BE4C-6BBB-2448-A56F-EA870A457632}" name="VALOR TOTAL FINAL CONTRATO" dataDxfId="6" dataCellStyle="Moneda [0]"/>
    <tableColumn id="17" xr3:uid="{7B243ACD-CD25-F449-B6F4-62E8CD9312C3}" name="RECURSOS DESEMBOLSADOS" dataDxfId="5" dataCellStyle="Moneda"/>
    <tableColumn id="18" xr3:uid="{8D6DF84E-320D-8549-A99B-EAC9DA37886C}" name="%DE EJECUCION" dataDxfId="4">
      <calculatedColumnFormula>IF('DIFERENTES DE CPS'!$M2="SIN INICIO",0,IF((((TODAY()-M2)*100%)/(N2-M2))&gt;=100%,"100%",(((TODAY()-M2)*100%)/(N2-M2))))</calculatedColumnFormula>
    </tableColumn>
    <tableColumn id="19" xr3:uid="{8A0531C9-0C03-B345-8914-F0883AFFFD45}" name="RECURSOS PENDIENTES DE EJECUTAR" dataDxfId="3" dataCellStyle="Moneda [0]">
      <calculatedColumnFormula>+'DIFERENTES DE CPS'!$P2-'DIFERENTES DE CPS'!$Q2</calculatedColumnFormula>
    </tableColumn>
    <tableColumn id="20" xr3:uid="{F8BD9913-AAFE-8A49-BC6E-D0822C92C033}" name="LINK DE PUBLICACION SECOP II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colombiacompra.gov.co/tienda-virtual-del-estado-colombiano/ordenes-compra/1461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F7E39-6C4A-574E-8885-2A0723B2B9BD}">
  <sheetPr codeName="Hoja2"/>
  <dimension ref="A1:AO60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2" sqref="C2"/>
    </sheetView>
  </sheetViews>
  <sheetFormatPr baseColWidth="10" defaultColWidth="11" defaultRowHeight="15.75" x14ac:dyDescent="0.25"/>
  <cols>
    <col min="1" max="1" width="8.625" style="10" customWidth="1"/>
    <col min="2" max="2" width="18.625" style="10" customWidth="1"/>
    <col min="3" max="3" width="17.625" style="10" bestFit="1" customWidth="1"/>
    <col min="4" max="4" width="10.125" style="10" customWidth="1"/>
    <col min="5" max="5" width="21.125" style="10" customWidth="1"/>
    <col min="6" max="6" width="29.625" style="10" bestFit="1" customWidth="1"/>
    <col min="7" max="7" width="40.75" style="10" customWidth="1"/>
    <col min="8" max="8" width="75.875" style="10" customWidth="1"/>
    <col min="9" max="9" width="50.625" style="10" customWidth="1"/>
    <col min="10" max="10" width="29.375" style="10" customWidth="1"/>
    <col min="11" max="14" width="28.125" style="10" customWidth="1"/>
    <col min="15" max="15" width="59.5" style="10" customWidth="1"/>
    <col min="16" max="16" width="29.875" style="10" customWidth="1"/>
    <col min="17" max="17" width="28.125" style="28" customWidth="1"/>
    <col min="18" max="18" width="17.375" style="10" customWidth="1"/>
    <col min="19" max="19" width="34.875" style="10" customWidth="1"/>
    <col min="20" max="20" width="137.375" style="10" bestFit="1" customWidth="1"/>
    <col min="21" max="16384" width="11" style="10"/>
  </cols>
  <sheetData>
    <row r="1" spans="1:41" ht="31.5" customHeight="1" x14ac:dyDescent="0.25">
      <c r="A1" s="6" t="s">
        <v>0</v>
      </c>
      <c r="B1" s="7" t="s">
        <v>31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8" t="s">
        <v>15</v>
      </c>
      <c r="R1" s="7" t="s">
        <v>16</v>
      </c>
      <c r="S1" s="7" t="s">
        <v>32</v>
      </c>
      <c r="T1" s="9" t="s">
        <v>17</v>
      </c>
    </row>
    <row r="2" spans="1:41" x14ac:dyDescent="0.25">
      <c r="A2" s="11">
        <v>2025</v>
      </c>
      <c r="B2" s="12" t="s">
        <v>217</v>
      </c>
      <c r="C2" s="13" t="s">
        <v>33</v>
      </c>
      <c r="D2" s="14" t="s">
        <v>34</v>
      </c>
      <c r="E2" s="15" t="s">
        <v>35</v>
      </c>
      <c r="F2" s="14" t="s">
        <v>36</v>
      </c>
      <c r="G2" s="14" t="s">
        <v>37</v>
      </c>
      <c r="H2" s="14" t="s">
        <v>38</v>
      </c>
      <c r="I2" s="14" t="s">
        <v>20</v>
      </c>
      <c r="J2" s="2">
        <v>1198695327.0999999</v>
      </c>
      <c r="K2" s="2">
        <f>+J2</f>
        <v>1198695327.0999999</v>
      </c>
      <c r="L2" s="16">
        <v>45665</v>
      </c>
      <c r="M2" s="16">
        <v>45666</v>
      </c>
      <c r="N2" s="16">
        <v>45900</v>
      </c>
      <c r="O2" s="2"/>
      <c r="P2" s="2">
        <v>1198695327.0999999</v>
      </c>
      <c r="Q2" s="17">
        <v>555901887.43000007</v>
      </c>
      <c r="R2" s="4">
        <f ca="1">IF('DIFERENTES DE CPS'!$M2="SIN INICIO",0,IF((((TODAY()-M2)*100%)/(N2-M2))&gt;=100%,"100%",(((TODAY()-M2)*100%)/(N2-M2))))</f>
        <v>0.97435897435897434</v>
      </c>
      <c r="S2" s="2">
        <f>+'DIFERENTES DE CPS'!$P2-'DIFERENTES DE CPS'!$Q2</f>
        <v>642793439.66999984</v>
      </c>
      <c r="T2" s="19" t="s">
        <v>39</v>
      </c>
      <c r="V2" s="10">
        <v>2025</v>
      </c>
      <c r="W2" s="10" t="s">
        <v>217</v>
      </c>
      <c r="X2" s="10" t="s">
        <v>33</v>
      </c>
      <c r="Y2" s="10" t="s">
        <v>34</v>
      </c>
      <c r="Z2" s="10" t="s">
        <v>35</v>
      </c>
      <c r="AA2" s="10" t="s">
        <v>36</v>
      </c>
      <c r="AB2" s="10" t="s">
        <v>37</v>
      </c>
      <c r="AC2" s="10" t="s">
        <v>38</v>
      </c>
      <c r="AD2" s="10" t="s">
        <v>20</v>
      </c>
      <c r="AE2" s="10">
        <v>1198695327.0999999</v>
      </c>
      <c r="AF2" s="10">
        <v>1198695327.0999999</v>
      </c>
      <c r="AG2" s="10">
        <v>45665</v>
      </c>
      <c r="AH2" s="10">
        <v>45666</v>
      </c>
      <c r="AI2" s="10">
        <v>45900</v>
      </c>
      <c r="AK2" s="10">
        <v>1198695327.0999999</v>
      </c>
      <c r="AM2" s="10">
        <v>0.88461538461538458</v>
      </c>
      <c r="AN2" s="10">
        <v>1198695327.0999999</v>
      </c>
      <c r="AO2" s="10" t="s">
        <v>39</v>
      </c>
    </row>
    <row r="3" spans="1:41" x14ac:dyDescent="0.25">
      <c r="A3" s="11">
        <v>2025</v>
      </c>
      <c r="B3" s="12" t="s">
        <v>218</v>
      </c>
      <c r="C3" s="13" t="s">
        <v>40</v>
      </c>
      <c r="D3" s="14" t="s">
        <v>34</v>
      </c>
      <c r="E3" s="15" t="s">
        <v>35</v>
      </c>
      <c r="F3" s="14" t="s">
        <v>36</v>
      </c>
      <c r="G3" s="14" t="s">
        <v>41</v>
      </c>
      <c r="H3" s="14" t="s">
        <v>42</v>
      </c>
      <c r="I3" s="14" t="s">
        <v>20</v>
      </c>
      <c r="J3" s="2">
        <v>887563891</v>
      </c>
      <c r="K3" s="2">
        <f>+J3</f>
        <v>887563891</v>
      </c>
      <c r="L3" s="16">
        <v>45674</v>
      </c>
      <c r="M3" s="16">
        <v>45684</v>
      </c>
      <c r="N3" s="16">
        <v>46022</v>
      </c>
      <c r="O3" s="2"/>
      <c r="P3" s="2">
        <v>887563891</v>
      </c>
      <c r="Q3" s="17">
        <v>316418966</v>
      </c>
      <c r="R3" s="18">
        <f ca="1">IF('DIFERENTES DE CPS'!$M3="SIN INICIO",0,IF((((TODAY()-M3)*100%)/(N3-M3))&gt;=100%,"100%",(((TODAY()-M3)*100%)/(N3-M3))))</f>
        <v>0.62130177514792895</v>
      </c>
      <c r="S3" s="2">
        <f>+'DIFERENTES DE CPS'!$P3-'DIFERENTES DE CPS'!$Q3</f>
        <v>571144925</v>
      </c>
      <c r="T3" s="19" t="s">
        <v>43</v>
      </c>
      <c r="V3" s="10">
        <v>2025</v>
      </c>
      <c r="W3" s="10" t="s">
        <v>218</v>
      </c>
      <c r="X3" s="10" t="s">
        <v>40</v>
      </c>
      <c r="Y3" s="10" t="s">
        <v>34</v>
      </c>
      <c r="Z3" s="10" t="s">
        <v>35</v>
      </c>
      <c r="AA3" s="10" t="s">
        <v>36</v>
      </c>
      <c r="AB3" s="10" t="s">
        <v>41</v>
      </c>
      <c r="AC3" s="10" t="s">
        <v>42</v>
      </c>
      <c r="AD3" s="10" t="s">
        <v>20</v>
      </c>
      <c r="AE3" s="10">
        <v>887563891</v>
      </c>
      <c r="AF3" s="10">
        <v>887563891</v>
      </c>
      <c r="AG3" s="10">
        <v>45674</v>
      </c>
      <c r="AH3" s="10">
        <v>45684</v>
      </c>
      <c r="AI3" s="10">
        <v>46022</v>
      </c>
      <c r="AK3" s="10">
        <v>887563891</v>
      </c>
      <c r="AM3" s="10">
        <v>0.55917159763313606</v>
      </c>
      <c r="AN3" s="10">
        <v>887563891</v>
      </c>
      <c r="AO3" s="10" t="s">
        <v>43</v>
      </c>
    </row>
    <row r="4" spans="1:41" x14ac:dyDescent="0.25">
      <c r="A4" s="11">
        <v>2025</v>
      </c>
      <c r="B4" s="12" t="s">
        <v>44</v>
      </c>
      <c r="C4" s="13" t="s">
        <v>44</v>
      </c>
      <c r="D4" s="14" t="s">
        <v>34</v>
      </c>
      <c r="E4" s="15" t="s">
        <v>45</v>
      </c>
      <c r="F4" s="14" t="s">
        <v>46</v>
      </c>
      <c r="G4" s="14" t="s">
        <v>47</v>
      </c>
      <c r="H4" s="14" t="s">
        <v>48</v>
      </c>
      <c r="I4" s="14" t="s">
        <v>20</v>
      </c>
      <c r="J4" s="2">
        <v>597401062</v>
      </c>
      <c r="K4" s="2">
        <f>+J4</f>
        <v>597401062</v>
      </c>
      <c r="L4" s="16">
        <v>45686</v>
      </c>
      <c r="M4" s="16">
        <v>45689</v>
      </c>
      <c r="N4" s="16">
        <v>46022</v>
      </c>
      <c r="O4" s="2"/>
      <c r="P4" s="2">
        <v>597401062</v>
      </c>
      <c r="Q4" s="17">
        <v>221134143</v>
      </c>
      <c r="R4" s="18">
        <f ca="1">IF('DIFERENTES DE CPS'!$M4="SIN INICIO",0,IF((((TODAY()-M4)*100%)/(N4-M4))&gt;=100%,"100%",(((TODAY()-M4)*100%)/(N4-M4))))</f>
        <v>0.61561561561561562</v>
      </c>
      <c r="S4" s="2">
        <f>+'DIFERENTES DE CPS'!$P4-'DIFERENTES DE CPS'!$Q4</f>
        <v>376266919</v>
      </c>
      <c r="T4" s="19" t="s">
        <v>49</v>
      </c>
      <c r="V4" s="10">
        <v>2025</v>
      </c>
      <c r="W4" s="10" t="s">
        <v>44</v>
      </c>
      <c r="X4" s="10" t="s">
        <v>44</v>
      </c>
      <c r="Y4" s="10" t="s">
        <v>34</v>
      </c>
      <c r="Z4" s="10" t="s">
        <v>45</v>
      </c>
      <c r="AA4" s="10" t="s">
        <v>46</v>
      </c>
      <c r="AB4" s="10" t="s">
        <v>47</v>
      </c>
      <c r="AC4" s="10" t="s">
        <v>48</v>
      </c>
      <c r="AD4" s="10" t="s">
        <v>20</v>
      </c>
      <c r="AE4" s="10">
        <v>597401062</v>
      </c>
      <c r="AF4" s="10">
        <v>597401062</v>
      </c>
      <c r="AG4" s="10">
        <v>45686</v>
      </c>
      <c r="AH4" s="10">
        <v>45689</v>
      </c>
      <c r="AI4" s="10">
        <v>46022</v>
      </c>
      <c r="AK4" s="10">
        <v>597401062</v>
      </c>
      <c r="AM4" s="10">
        <v>0.55255255255255253</v>
      </c>
      <c r="AN4" s="10">
        <v>597401062</v>
      </c>
      <c r="AO4" s="10" t="s">
        <v>49</v>
      </c>
    </row>
    <row r="5" spans="1:41" x14ac:dyDescent="0.25">
      <c r="A5" s="11">
        <v>2025</v>
      </c>
      <c r="B5" s="12" t="s">
        <v>50</v>
      </c>
      <c r="C5" s="13" t="s">
        <v>50</v>
      </c>
      <c r="D5" s="14" t="s">
        <v>34</v>
      </c>
      <c r="E5" s="15" t="s">
        <v>45</v>
      </c>
      <c r="F5" s="14" t="s">
        <v>51</v>
      </c>
      <c r="G5" s="14" t="s">
        <v>52</v>
      </c>
      <c r="H5" s="14" t="s">
        <v>53</v>
      </c>
      <c r="I5" s="14" t="s">
        <v>20</v>
      </c>
      <c r="J5" s="2">
        <v>120000000</v>
      </c>
      <c r="K5" s="2">
        <f>+J5</f>
        <v>120000000</v>
      </c>
      <c r="L5" s="16">
        <v>45688</v>
      </c>
      <c r="M5" s="16">
        <v>45692</v>
      </c>
      <c r="N5" s="16">
        <v>46022</v>
      </c>
      <c r="O5" s="2">
        <v>60000000</v>
      </c>
      <c r="P5" s="2">
        <v>180000000</v>
      </c>
      <c r="Q5" s="17">
        <v>140059500</v>
      </c>
      <c r="R5" s="18">
        <f ca="1">IF('DIFERENTES DE CPS'!$M5="SIN INICIO",0,IF((((TODAY()-M5)*100%)/(N5-M5))&gt;=100%,"100%",(((TODAY()-M5)*100%)/(N5-M5))))</f>
        <v>0.61212121212121207</v>
      </c>
      <c r="S5" s="2">
        <f>+'DIFERENTES DE CPS'!$P5-'DIFERENTES DE CPS'!$Q5</f>
        <v>39940500</v>
      </c>
      <c r="T5" s="19" t="s">
        <v>54</v>
      </c>
      <c r="V5" s="10">
        <v>2025</v>
      </c>
      <c r="W5" s="10" t="s">
        <v>50</v>
      </c>
      <c r="X5" s="10" t="s">
        <v>50</v>
      </c>
      <c r="Y5" s="10" t="s">
        <v>34</v>
      </c>
      <c r="Z5" s="10" t="s">
        <v>45</v>
      </c>
      <c r="AA5" s="10" t="s">
        <v>51</v>
      </c>
      <c r="AB5" s="10" t="s">
        <v>52</v>
      </c>
      <c r="AC5" s="10" t="s">
        <v>53</v>
      </c>
      <c r="AD5" s="10" t="s">
        <v>20</v>
      </c>
      <c r="AE5" s="10">
        <v>120000000</v>
      </c>
      <c r="AF5" s="10">
        <v>120000000</v>
      </c>
      <c r="AG5" s="10">
        <v>45688</v>
      </c>
      <c r="AH5" s="10">
        <v>45692</v>
      </c>
      <c r="AI5" s="10">
        <v>46022</v>
      </c>
      <c r="AJ5" s="10">
        <v>60000000</v>
      </c>
      <c r="AK5" s="10">
        <v>180000000</v>
      </c>
      <c r="AM5" s="10">
        <v>0.54848484848484846</v>
      </c>
      <c r="AN5" s="10">
        <v>180000000</v>
      </c>
      <c r="AO5" s="10" t="s">
        <v>54</v>
      </c>
    </row>
    <row r="6" spans="1:41" x14ac:dyDescent="0.25">
      <c r="A6" s="11">
        <v>2025</v>
      </c>
      <c r="B6" s="12" t="s">
        <v>55</v>
      </c>
      <c r="C6" s="13" t="s">
        <v>55</v>
      </c>
      <c r="D6" s="14" t="s">
        <v>34</v>
      </c>
      <c r="E6" s="15" t="s">
        <v>45</v>
      </c>
      <c r="F6" s="14" t="s">
        <v>28</v>
      </c>
      <c r="G6" s="14" t="s">
        <v>56</v>
      </c>
      <c r="H6" s="14" t="s">
        <v>26</v>
      </c>
      <c r="I6" s="14" t="s">
        <v>25</v>
      </c>
      <c r="J6" s="2">
        <v>88000000</v>
      </c>
      <c r="K6" s="2">
        <f>+J6</f>
        <v>88000000</v>
      </c>
      <c r="L6" s="16">
        <v>45685</v>
      </c>
      <c r="M6" s="16">
        <v>45685</v>
      </c>
      <c r="N6" s="16">
        <v>45900</v>
      </c>
      <c r="O6" s="2"/>
      <c r="P6" s="2">
        <v>88000000</v>
      </c>
      <c r="Q6" s="17">
        <v>45100000</v>
      </c>
      <c r="R6" s="18">
        <f ca="1">IF('DIFERENTES DE CPS'!$M6="SIN INICIO",0,IF((((TODAY()-M6)*100%)/(N6-M6))&gt;=100%,"100%",(((TODAY()-M6)*100%)/(N6-M6))))</f>
        <v>0.97209302325581393</v>
      </c>
      <c r="S6" s="2">
        <f>+'DIFERENTES DE CPS'!$P6-'DIFERENTES DE CPS'!$Q6</f>
        <v>42900000</v>
      </c>
      <c r="T6" s="19" t="s">
        <v>57</v>
      </c>
      <c r="V6" s="10">
        <v>2025</v>
      </c>
      <c r="W6" s="10" t="s">
        <v>55</v>
      </c>
      <c r="X6" s="10" t="s">
        <v>55</v>
      </c>
      <c r="Y6" s="10" t="s">
        <v>34</v>
      </c>
      <c r="Z6" s="10" t="s">
        <v>45</v>
      </c>
      <c r="AA6" s="10" t="s">
        <v>28</v>
      </c>
      <c r="AB6" s="10" t="s">
        <v>56</v>
      </c>
      <c r="AC6" s="10" t="s">
        <v>26</v>
      </c>
      <c r="AD6" s="10" t="s">
        <v>25</v>
      </c>
      <c r="AE6" s="10">
        <v>88000000</v>
      </c>
      <c r="AF6" s="10">
        <v>88000000</v>
      </c>
      <c r="AG6" s="10">
        <v>45685</v>
      </c>
      <c r="AH6" s="10">
        <v>45685</v>
      </c>
      <c r="AI6" s="10">
        <v>45900</v>
      </c>
      <c r="AK6" s="10">
        <v>88000000</v>
      </c>
      <c r="AM6" s="10">
        <v>0.87441860465116283</v>
      </c>
      <c r="AN6" s="10">
        <v>88000000</v>
      </c>
      <c r="AO6" s="10" t="s">
        <v>57</v>
      </c>
    </row>
    <row r="7" spans="1:41" x14ac:dyDescent="0.25">
      <c r="A7" s="11">
        <v>2025</v>
      </c>
      <c r="B7" s="12" t="s">
        <v>58</v>
      </c>
      <c r="C7" s="13" t="s">
        <v>58</v>
      </c>
      <c r="D7" s="14" t="s">
        <v>34</v>
      </c>
      <c r="E7" s="15" t="s">
        <v>45</v>
      </c>
      <c r="F7" s="14" t="s">
        <v>28</v>
      </c>
      <c r="G7" s="14" t="s">
        <v>59</v>
      </c>
      <c r="H7" s="14" t="s">
        <v>60</v>
      </c>
      <c r="I7" s="14" t="s">
        <v>20</v>
      </c>
      <c r="J7" s="2">
        <v>211650000</v>
      </c>
      <c r="K7" s="2">
        <f>+J7</f>
        <v>211650000</v>
      </c>
      <c r="L7" s="16">
        <v>45693</v>
      </c>
      <c r="M7" s="16">
        <v>45695</v>
      </c>
      <c r="N7" s="16">
        <v>46022</v>
      </c>
      <c r="O7" s="2"/>
      <c r="P7" s="2">
        <v>211650000</v>
      </c>
      <c r="Q7" s="17">
        <v>13132500</v>
      </c>
      <c r="R7" s="18">
        <f ca="1">IF('DIFERENTES DE CPS'!$M7="SIN INICIO",0,IF((((TODAY()-M7)*100%)/(N7-M7))&gt;=100%,"100%",(((TODAY()-M7)*100%)/(N7-M7))))</f>
        <v>0.60856269113149852</v>
      </c>
      <c r="S7" s="2">
        <f>+'DIFERENTES DE CPS'!$P7-'DIFERENTES DE CPS'!$Q7</f>
        <v>198517500</v>
      </c>
      <c r="T7" s="19" t="s">
        <v>61</v>
      </c>
      <c r="V7" s="10">
        <v>2025</v>
      </c>
      <c r="W7" s="10" t="s">
        <v>58</v>
      </c>
      <c r="X7" s="10" t="s">
        <v>58</v>
      </c>
      <c r="Y7" s="10" t="s">
        <v>34</v>
      </c>
      <c r="Z7" s="10" t="s">
        <v>45</v>
      </c>
      <c r="AA7" s="10" t="s">
        <v>28</v>
      </c>
      <c r="AB7" s="10" t="s">
        <v>59</v>
      </c>
      <c r="AC7" s="10" t="s">
        <v>60</v>
      </c>
      <c r="AD7" s="10" t="s">
        <v>20</v>
      </c>
      <c r="AE7" s="10">
        <v>211650000</v>
      </c>
      <c r="AF7" s="10">
        <v>211650000</v>
      </c>
      <c r="AG7" s="10">
        <v>45693</v>
      </c>
      <c r="AH7" s="10">
        <v>45695</v>
      </c>
      <c r="AI7" s="10">
        <v>46022</v>
      </c>
      <c r="AK7" s="10">
        <v>211650000</v>
      </c>
      <c r="AM7" s="10">
        <v>0.54434250764525993</v>
      </c>
      <c r="AN7" s="10">
        <v>211650000</v>
      </c>
      <c r="AO7" s="10" t="s">
        <v>61</v>
      </c>
    </row>
    <row r="8" spans="1:41" x14ac:dyDescent="0.25">
      <c r="A8" s="11">
        <v>2025</v>
      </c>
      <c r="B8" s="12" t="s">
        <v>219</v>
      </c>
      <c r="C8" s="13" t="s">
        <v>62</v>
      </c>
      <c r="D8" s="14" t="s">
        <v>34</v>
      </c>
      <c r="E8" s="15" t="s">
        <v>35</v>
      </c>
      <c r="F8" s="14" t="s">
        <v>36</v>
      </c>
      <c r="G8" s="14" t="s">
        <v>63</v>
      </c>
      <c r="H8" s="14" t="s">
        <v>64</v>
      </c>
      <c r="I8" s="14" t="s">
        <v>20</v>
      </c>
      <c r="J8" s="2">
        <v>201245930</v>
      </c>
      <c r="K8" s="2">
        <f>+J8</f>
        <v>201245930</v>
      </c>
      <c r="L8" s="16">
        <v>45694</v>
      </c>
      <c r="M8" s="16">
        <v>45700</v>
      </c>
      <c r="N8" s="16">
        <v>45907</v>
      </c>
      <c r="O8" s="2"/>
      <c r="P8" s="2">
        <v>201245930</v>
      </c>
      <c r="Q8" s="17">
        <v>41397734.030000001</v>
      </c>
      <c r="R8" s="18">
        <f ca="1">IF('DIFERENTES DE CPS'!$M8="SIN INICIO",0,IF((((TODAY()-M8)*100%)/(N8-M8))&gt;=100%,"100%",(((TODAY()-M8)*100%)/(N8-M8))))</f>
        <v>0.9371980676328503</v>
      </c>
      <c r="S8" s="2">
        <f>+'DIFERENTES DE CPS'!$P8-'DIFERENTES DE CPS'!$Q8</f>
        <v>159848195.97</v>
      </c>
      <c r="T8" s="19" t="s">
        <v>65</v>
      </c>
      <c r="V8" s="10">
        <v>2025</v>
      </c>
      <c r="W8" s="10" t="s">
        <v>219</v>
      </c>
      <c r="X8" s="10" t="s">
        <v>62</v>
      </c>
      <c r="Y8" s="10" t="s">
        <v>34</v>
      </c>
      <c r="Z8" s="10" t="s">
        <v>35</v>
      </c>
      <c r="AA8" s="10" t="s">
        <v>36</v>
      </c>
      <c r="AB8" s="10" t="s">
        <v>63</v>
      </c>
      <c r="AC8" s="10" t="s">
        <v>64</v>
      </c>
      <c r="AD8" s="10" t="s">
        <v>20</v>
      </c>
      <c r="AE8" s="10">
        <v>201245930</v>
      </c>
      <c r="AF8" s="10">
        <v>201245930</v>
      </c>
      <c r="AG8" s="10">
        <v>45694</v>
      </c>
      <c r="AH8" s="10">
        <v>45700</v>
      </c>
      <c r="AI8" s="10">
        <v>45907</v>
      </c>
      <c r="AK8" s="10">
        <v>201245930</v>
      </c>
      <c r="AM8" s="10">
        <v>0.83574879227053145</v>
      </c>
      <c r="AN8" s="10">
        <v>201245930</v>
      </c>
      <c r="AO8" s="10" t="s">
        <v>65</v>
      </c>
    </row>
    <row r="9" spans="1:41" x14ac:dyDescent="0.25">
      <c r="A9" s="11">
        <v>2025</v>
      </c>
      <c r="B9" s="12" t="s">
        <v>220</v>
      </c>
      <c r="C9" s="13" t="s">
        <v>66</v>
      </c>
      <c r="D9" s="14" t="s">
        <v>34</v>
      </c>
      <c r="E9" s="15" t="s">
        <v>35</v>
      </c>
      <c r="F9" s="14" t="s">
        <v>36</v>
      </c>
      <c r="G9" s="14" t="s">
        <v>63</v>
      </c>
      <c r="H9" s="14" t="s">
        <v>67</v>
      </c>
      <c r="I9" s="14" t="s">
        <v>20</v>
      </c>
      <c r="J9" s="2">
        <v>108963310</v>
      </c>
      <c r="K9" s="2">
        <f>+J9</f>
        <v>108963310</v>
      </c>
      <c r="L9" s="16">
        <v>45694</v>
      </c>
      <c r="M9" s="16">
        <v>45702</v>
      </c>
      <c r="N9" s="16">
        <v>45907</v>
      </c>
      <c r="O9" s="2"/>
      <c r="P9" s="2">
        <v>108963310</v>
      </c>
      <c r="Q9" s="17">
        <v>33702522.240000002</v>
      </c>
      <c r="R9" s="18">
        <f ca="1">IF('DIFERENTES DE CPS'!$M9="SIN INICIO",0,IF((((TODAY()-M9)*100%)/(N9-M9))&gt;=100%,"100%",(((TODAY()-M9)*100%)/(N9-M9))))</f>
        <v>0.93658536585365859</v>
      </c>
      <c r="S9" s="2">
        <f>+'DIFERENTES DE CPS'!$P9-'DIFERENTES DE CPS'!$Q9</f>
        <v>75260787.75999999</v>
      </c>
      <c r="T9" s="19" t="s">
        <v>68</v>
      </c>
      <c r="V9" s="10">
        <v>2025</v>
      </c>
      <c r="W9" s="10" t="s">
        <v>220</v>
      </c>
      <c r="X9" s="10" t="s">
        <v>66</v>
      </c>
      <c r="Y9" s="10" t="s">
        <v>34</v>
      </c>
      <c r="Z9" s="10" t="s">
        <v>35</v>
      </c>
      <c r="AA9" s="10" t="s">
        <v>36</v>
      </c>
      <c r="AB9" s="10" t="s">
        <v>63</v>
      </c>
      <c r="AC9" s="10" t="s">
        <v>67</v>
      </c>
      <c r="AD9" s="10" t="s">
        <v>20</v>
      </c>
      <c r="AE9" s="10">
        <v>108963310</v>
      </c>
      <c r="AF9" s="10">
        <v>108963310</v>
      </c>
      <c r="AG9" s="10">
        <v>45694</v>
      </c>
      <c r="AH9" s="10">
        <v>45702</v>
      </c>
      <c r="AI9" s="10">
        <v>45907</v>
      </c>
      <c r="AK9" s="10">
        <v>108963310</v>
      </c>
      <c r="AM9" s="10">
        <v>0.8341463414634146</v>
      </c>
      <c r="AN9" s="10">
        <v>108963310</v>
      </c>
      <c r="AO9" s="10" t="s">
        <v>68</v>
      </c>
    </row>
    <row r="10" spans="1:41" x14ac:dyDescent="0.25">
      <c r="A10" s="11">
        <v>2025</v>
      </c>
      <c r="B10" s="12" t="s">
        <v>221</v>
      </c>
      <c r="C10" s="13" t="s">
        <v>69</v>
      </c>
      <c r="D10" s="14" t="s">
        <v>34</v>
      </c>
      <c r="E10" s="15" t="s">
        <v>35</v>
      </c>
      <c r="F10" s="14" t="s">
        <v>36</v>
      </c>
      <c r="G10" s="14" t="s">
        <v>63</v>
      </c>
      <c r="H10" s="14" t="s">
        <v>70</v>
      </c>
      <c r="I10" s="14" t="s">
        <v>20</v>
      </c>
      <c r="J10" s="2">
        <v>83237761</v>
      </c>
      <c r="K10" s="2">
        <f>+J10</f>
        <v>83237761</v>
      </c>
      <c r="L10" s="16">
        <v>45694</v>
      </c>
      <c r="M10" s="16">
        <v>45702</v>
      </c>
      <c r="N10" s="16">
        <v>45907</v>
      </c>
      <c r="O10" s="2"/>
      <c r="P10" s="2">
        <v>83237761</v>
      </c>
      <c r="Q10" s="17">
        <v>9047210.8300000001</v>
      </c>
      <c r="R10" s="18">
        <f ca="1">IF('DIFERENTES DE CPS'!$M10="SIN INICIO",0,IF((((TODAY()-M10)*100%)/(N10-M10))&gt;=100%,"100%",(((TODAY()-M10)*100%)/(N10-M10))))</f>
        <v>0.93658536585365859</v>
      </c>
      <c r="S10" s="2">
        <f>+'DIFERENTES DE CPS'!$P10-'DIFERENTES DE CPS'!$Q10</f>
        <v>74190550.170000002</v>
      </c>
      <c r="T10" s="19" t="s">
        <v>71</v>
      </c>
      <c r="V10" s="10">
        <v>2025</v>
      </c>
      <c r="W10" s="10" t="s">
        <v>221</v>
      </c>
      <c r="X10" s="10" t="s">
        <v>69</v>
      </c>
      <c r="Y10" s="10" t="s">
        <v>34</v>
      </c>
      <c r="Z10" s="10" t="s">
        <v>35</v>
      </c>
      <c r="AA10" s="10" t="s">
        <v>36</v>
      </c>
      <c r="AB10" s="10" t="s">
        <v>63</v>
      </c>
      <c r="AC10" s="10" t="s">
        <v>70</v>
      </c>
      <c r="AD10" s="10" t="s">
        <v>20</v>
      </c>
      <c r="AE10" s="10">
        <v>83237761</v>
      </c>
      <c r="AF10" s="10">
        <v>83237761</v>
      </c>
      <c r="AG10" s="10">
        <v>45694</v>
      </c>
      <c r="AH10" s="10">
        <v>45702</v>
      </c>
      <c r="AI10" s="10">
        <v>45907</v>
      </c>
      <c r="AK10" s="10">
        <v>83237761</v>
      </c>
      <c r="AM10" s="10">
        <v>0.8341463414634146</v>
      </c>
      <c r="AN10" s="10">
        <v>83237761</v>
      </c>
      <c r="AO10" s="10" t="s">
        <v>71</v>
      </c>
    </row>
    <row r="11" spans="1:41" x14ac:dyDescent="0.25">
      <c r="A11" s="11">
        <v>2025</v>
      </c>
      <c r="B11" s="12" t="s">
        <v>222</v>
      </c>
      <c r="C11" s="13" t="s">
        <v>72</v>
      </c>
      <c r="D11" s="14" t="s">
        <v>34</v>
      </c>
      <c r="E11" s="15" t="s">
        <v>35</v>
      </c>
      <c r="F11" s="14" t="s">
        <v>36</v>
      </c>
      <c r="G11" s="14" t="s">
        <v>63</v>
      </c>
      <c r="H11" s="14" t="s">
        <v>70</v>
      </c>
      <c r="I11" s="14" t="s">
        <v>20</v>
      </c>
      <c r="J11" s="2">
        <v>60947053</v>
      </c>
      <c r="K11" s="2">
        <f>+J11</f>
        <v>60947053</v>
      </c>
      <c r="L11" s="16">
        <v>45694</v>
      </c>
      <c r="M11" s="16">
        <v>45711</v>
      </c>
      <c r="N11" s="16">
        <v>45907</v>
      </c>
      <c r="O11" s="2"/>
      <c r="P11" s="2">
        <v>60947053</v>
      </c>
      <c r="Q11" s="17">
        <v>6570465.5300000003</v>
      </c>
      <c r="R11" s="18">
        <f ca="1">IF('DIFERENTES DE CPS'!$M11="SIN INICIO",0,IF((((TODAY()-M11)*100%)/(N11-M11))&gt;=100%,"100%",(((TODAY()-M11)*100%)/(N11-M11))))</f>
        <v>0.93367346938775508</v>
      </c>
      <c r="S11" s="2">
        <f>+'DIFERENTES DE CPS'!$P11-'DIFERENTES DE CPS'!$Q11</f>
        <v>54376587.469999999</v>
      </c>
      <c r="T11" s="19" t="s">
        <v>73</v>
      </c>
      <c r="V11" s="10">
        <v>2025</v>
      </c>
      <c r="W11" s="10" t="s">
        <v>222</v>
      </c>
      <c r="X11" s="10" t="s">
        <v>72</v>
      </c>
      <c r="Y11" s="10" t="s">
        <v>34</v>
      </c>
      <c r="Z11" s="10" t="s">
        <v>35</v>
      </c>
      <c r="AA11" s="10" t="s">
        <v>36</v>
      </c>
      <c r="AB11" s="10" t="s">
        <v>63</v>
      </c>
      <c r="AC11" s="10" t="s">
        <v>70</v>
      </c>
      <c r="AD11" s="10" t="s">
        <v>20</v>
      </c>
      <c r="AE11" s="10">
        <v>60947053</v>
      </c>
      <c r="AF11" s="10">
        <v>60947053</v>
      </c>
      <c r="AG11" s="10">
        <v>45694</v>
      </c>
      <c r="AH11" s="10">
        <v>45711</v>
      </c>
      <c r="AI11" s="10">
        <v>45907</v>
      </c>
      <c r="AK11" s="10">
        <v>60947053</v>
      </c>
      <c r="AM11" s="10">
        <v>0.82653061224489799</v>
      </c>
      <c r="AN11" s="10">
        <v>60947053</v>
      </c>
      <c r="AO11" s="10" t="s">
        <v>73</v>
      </c>
    </row>
    <row r="12" spans="1:41" x14ac:dyDescent="0.25">
      <c r="A12" s="11">
        <v>2025</v>
      </c>
      <c r="B12" s="12" t="s">
        <v>223</v>
      </c>
      <c r="C12" s="13" t="s">
        <v>74</v>
      </c>
      <c r="D12" s="14" t="s">
        <v>34</v>
      </c>
      <c r="E12" s="15" t="s">
        <v>35</v>
      </c>
      <c r="F12" s="14" t="s">
        <v>36</v>
      </c>
      <c r="G12" s="14" t="s">
        <v>75</v>
      </c>
      <c r="H12" s="14" t="s">
        <v>70</v>
      </c>
      <c r="I12" s="14" t="s">
        <v>20</v>
      </c>
      <c r="J12" s="2">
        <v>74085778</v>
      </c>
      <c r="K12" s="2">
        <f>+J12</f>
        <v>74085778</v>
      </c>
      <c r="L12" s="16">
        <v>45695</v>
      </c>
      <c r="M12" s="16">
        <v>45702</v>
      </c>
      <c r="N12" s="16">
        <v>45907</v>
      </c>
      <c r="O12" s="2"/>
      <c r="P12" s="2">
        <v>74085778</v>
      </c>
      <c r="Q12" s="17">
        <v>14641014.210000001</v>
      </c>
      <c r="R12" s="18">
        <f ca="1">IF('DIFERENTES DE CPS'!$M12="SIN INICIO",0,IF((((TODAY()-M12)*100%)/(N12-M12))&gt;=100%,"100%",(((TODAY()-M12)*100%)/(N12-M12))))</f>
        <v>0.93658536585365859</v>
      </c>
      <c r="S12" s="2">
        <f>+'DIFERENTES DE CPS'!$P12-'DIFERENTES DE CPS'!$Q12</f>
        <v>59444763.789999999</v>
      </c>
      <c r="T12" s="19" t="s">
        <v>76</v>
      </c>
      <c r="V12" s="10">
        <v>2025</v>
      </c>
      <c r="W12" s="10" t="s">
        <v>223</v>
      </c>
      <c r="X12" s="10" t="s">
        <v>74</v>
      </c>
      <c r="Y12" s="10" t="s">
        <v>34</v>
      </c>
      <c r="Z12" s="10" t="s">
        <v>35</v>
      </c>
      <c r="AA12" s="10" t="s">
        <v>36</v>
      </c>
      <c r="AB12" s="10" t="s">
        <v>75</v>
      </c>
      <c r="AC12" s="10" t="s">
        <v>70</v>
      </c>
      <c r="AD12" s="10" t="s">
        <v>20</v>
      </c>
      <c r="AE12" s="10">
        <v>74085778</v>
      </c>
      <c r="AF12" s="10">
        <v>74085778</v>
      </c>
      <c r="AG12" s="10">
        <v>45695</v>
      </c>
      <c r="AH12" s="10">
        <v>45702</v>
      </c>
      <c r="AI12" s="10">
        <v>45907</v>
      </c>
      <c r="AK12" s="10">
        <v>74085778</v>
      </c>
      <c r="AM12" s="10">
        <v>0.8341463414634146</v>
      </c>
      <c r="AN12" s="10">
        <v>74085778</v>
      </c>
      <c r="AO12" s="10" t="s">
        <v>76</v>
      </c>
    </row>
    <row r="13" spans="1:41" x14ac:dyDescent="0.25">
      <c r="A13" s="11">
        <v>2025</v>
      </c>
      <c r="B13" s="12" t="s">
        <v>224</v>
      </c>
      <c r="C13" s="13" t="s">
        <v>77</v>
      </c>
      <c r="D13" s="14" t="s">
        <v>34</v>
      </c>
      <c r="E13" s="15" t="s">
        <v>35</v>
      </c>
      <c r="F13" s="14" t="s">
        <v>36</v>
      </c>
      <c r="G13" s="14" t="s">
        <v>63</v>
      </c>
      <c r="H13" s="14" t="s">
        <v>70</v>
      </c>
      <c r="I13" s="14" t="s">
        <v>20</v>
      </c>
      <c r="J13" s="2">
        <v>71189786</v>
      </c>
      <c r="K13" s="2">
        <f>+J13</f>
        <v>71189786</v>
      </c>
      <c r="L13" s="16">
        <v>45695</v>
      </c>
      <c r="M13" s="16">
        <v>45706</v>
      </c>
      <c r="N13" s="16">
        <v>45907</v>
      </c>
      <c r="O13" s="2"/>
      <c r="P13" s="2">
        <v>71189786</v>
      </c>
      <c r="Q13" s="17">
        <v>0</v>
      </c>
      <c r="R13" s="18">
        <f ca="1">IF('DIFERENTES DE CPS'!$M13="SIN INICIO",0,IF((((TODAY()-M13)*100%)/(N13-M13))&gt;=100%,"100%",(((TODAY()-M13)*100%)/(N13-M13))))</f>
        <v>0.93532338308457708</v>
      </c>
      <c r="S13" s="2">
        <f>+'DIFERENTES DE CPS'!$P13-'DIFERENTES DE CPS'!$Q13</f>
        <v>71189786</v>
      </c>
      <c r="T13" s="19" t="s">
        <v>78</v>
      </c>
      <c r="V13" s="10">
        <v>2025</v>
      </c>
      <c r="W13" s="10" t="s">
        <v>224</v>
      </c>
      <c r="X13" s="10" t="s">
        <v>77</v>
      </c>
      <c r="Y13" s="10" t="s">
        <v>34</v>
      </c>
      <c r="Z13" s="10" t="s">
        <v>35</v>
      </c>
      <c r="AA13" s="10" t="s">
        <v>36</v>
      </c>
      <c r="AB13" s="10" t="s">
        <v>63</v>
      </c>
      <c r="AC13" s="10" t="s">
        <v>70</v>
      </c>
      <c r="AD13" s="10" t="s">
        <v>20</v>
      </c>
      <c r="AE13" s="10">
        <v>71189786</v>
      </c>
      <c r="AF13" s="10">
        <v>71189786</v>
      </c>
      <c r="AG13" s="10">
        <v>45695</v>
      </c>
      <c r="AH13" s="10">
        <v>45706</v>
      </c>
      <c r="AI13" s="10">
        <v>45907</v>
      </c>
      <c r="AK13" s="10">
        <v>71189786</v>
      </c>
      <c r="AM13" s="10">
        <v>0.8308457711442786</v>
      </c>
      <c r="AN13" s="10">
        <v>71189786</v>
      </c>
      <c r="AO13" s="10" t="s">
        <v>78</v>
      </c>
    </row>
    <row r="14" spans="1:41" x14ac:dyDescent="0.25">
      <c r="A14" s="11">
        <v>2025</v>
      </c>
      <c r="B14" s="12" t="s">
        <v>225</v>
      </c>
      <c r="C14" s="13" t="s">
        <v>79</v>
      </c>
      <c r="D14" s="14" t="s">
        <v>34</v>
      </c>
      <c r="E14" s="15" t="s">
        <v>35</v>
      </c>
      <c r="F14" s="14" t="s">
        <v>36</v>
      </c>
      <c r="G14" s="14" t="s">
        <v>75</v>
      </c>
      <c r="H14" s="14" t="s">
        <v>70</v>
      </c>
      <c r="I14" s="14" t="s">
        <v>20</v>
      </c>
      <c r="J14" s="2">
        <v>123746714</v>
      </c>
      <c r="K14" s="2">
        <f>+J14</f>
        <v>123746714</v>
      </c>
      <c r="L14" s="16">
        <v>45695</v>
      </c>
      <c r="M14" s="16">
        <v>45706</v>
      </c>
      <c r="N14" s="16">
        <v>45907</v>
      </c>
      <c r="O14" s="2"/>
      <c r="P14" s="2">
        <v>123746714</v>
      </c>
      <c r="Q14" s="17">
        <v>25298088.630000003</v>
      </c>
      <c r="R14" s="18">
        <f ca="1">IF('DIFERENTES DE CPS'!$M14="SIN INICIO",0,IF((((TODAY()-M14)*100%)/(N14-M14))&gt;=100%,"100%",(((TODAY()-M14)*100%)/(N14-M14))))</f>
        <v>0.93532338308457708</v>
      </c>
      <c r="S14" s="2">
        <f>+'DIFERENTES DE CPS'!$P14-'DIFERENTES DE CPS'!$Q14</f>
        <v>98448625.370000005</v>
      </c>
      <c r="T14" s="19" t="s">
        <v>80</v>
      </c>
      <c r="V14" s="10">
        <v>2025</v>
      </c>
      <c r="W14" s="10" t="s">
        <v>225</v>
      </c>
      <c r="X14" s="10" t="s">
        <v>79</v>
      </c>
      <c r="Y14" s="10" t="s">
        <v>34</v>
      </c>
      <c r="Z14" s="10" t="s">
        <v>35</v>
      </c>
      <c r="AA14" s="10" t="s">
        <v>36</v>
      </c>
      <c r="AB14" s="10" t="s">
        <v>75</v>
      </c>
      <c r="AC14" s="10" t="s">
        <v>70</v>
      </c>
      <c r="AD14" s="10" t="s">
        <v>20</v>
      </c>
      <c r="AE14" s="10">
        <v>123746714</v>
      </c>
      <c r="AF14" s="10">
        <v>123746714</v>
      </c>
      <c r="AG14" s="10">
        <v>45695</v>
      </c>
      <c r="AH14" s="10">
        <v>45706</v>
      </c>
      <c r="AI14" s="10">
        <v>45907</v>
      </c>
      <c r="AK14" s="10">
        <v>123746714</v>
      </c>
      <c r="AM14" s="10">
        <v>0.8308457711442786</v>
      </c>
      <c r="AN14" s="10">
        <v>123746714</v>
      </c>
      <c r="AO14" s="10" t="s">
        <v>80</v>
      </c>
    </row>
    <row r="15" spans="1:41" x14ac:dyDescent="0.25">
      <c r="A15" s="11">
        <v>2025</v>
      </c>
      <c r="B15" s="12" t="s">
        <v>226</v>
      </c>
      <c r="C15" s="13" t="s">
        <v>81</v>
      </c>
      <c r="D15" s="14" t="s">
        <v>34</v>
      </c>
      <c r="E15" s="15" t="s">
        <v>35</v>
      </c>
      <c r="F15" s="14" t="s">
        <v>36</v>
      </c>
      <c r="G15" s="14" t="s">
        <v>82</v>
      </c>
      <c r="H15" s="14" t="s">
        <v>70</v>
      </c>
      <c r="I15" s="14" t="s">
        <v>20</v>
      </c>
      <c r="J15" s="2">
        <v>84424524</v>
      </c>
      <c r="K15" s="2">
        <f>+J15</f>
        <v>84424524</v>
      </c>
      <c r="L15" s="16">
        <v>45696</v>
      </c>
      <c r="M15" s="16">
        <v>45707</v>
      </c>
      <c r="N15" s="16">
        <v>45907</v>
      </c>
      <c r="O15" s="2"/>
      <c r="P15" s="2">
        <v>84424524</v>
      </c>
      <c r="Q15" s="17">
        <v>25017259.91</v>
      </c>
      <c r="R15" s="18">
        <f ca="1">IF('DIFERENTES DE CPS'!$M15="SIN INICIO",0,IF((((TODAY()-M15)*100%)/(N15-M15))&gt;=100%,"100%",(((TODAY()-M15)*100%)/(N15-M15))))</f>
        <v>0.93500000000000005</v>
      </c>
      <c r="S15" s="2">
        <f>+'DIFERENTES DE CPS'!$P15-'DIFERENTES DE CPS'!$Q15</f>
        <v>59407264.090000004</v>
      </c>
      <c r="T15" s="19" t="s">
        <v>83</v>
      </c>
      <c r="V15" s="10">
        <v>2025</v>
      </c>
      <c r="W15" s="10" t="s">
        <v>226</v>
      </c>
      <c r="X15" s="10" t="s">
        <v>81</v>
      </c>
      <c r="Y15" s="10" t="s">
        <v>34</v>
      </c>
      <c r="Z15" s="10" t="s">
        <v>35</v>
      </c>
      <c r="AA15" s="10" t="s">
        <v>36</v>
      </c>
      <c r="AB15" s="10" t="s">
        <v>82</v>
      </c>
      <c r="AC15" s="10" t="s">
        <v>70</v>
      </c>
      <c r="AD15" s="10" t="s">
        <v>20</v>
      </c>
      <c r="AE15" s="10">
        <v>84424524</v>
      </c>
      <c r="AF15" s="10">
        <v>84424524</v>
      </c>
      <c r="AG15" s="10">
        <v>45696</v>
      </c>
      <c r="AH15" s="10">
        <v>45707</v>
      </c>
      <c r="AI15" s="10">
        <v>45907</v>
      </c>
      <c r="AK15" s="10">
        <v>84424524</v>
      </c>
      <c r="AM15" s="10">
        <v>0.83</v>
      </c>
      <c r="AN15" s="10">
        <v>84424524</v>
      </c>
      <c r="AO15" s="10" t="s">
        <v>83</v>
      </c>
    </row>
    <row r="16" spans="1:41" x14ac:dyDescent="0.25">
      <c r="A16" s="11">
        <v>2025</v>
      </c>
      <c r="B16" s="12" t="s">
        <v>227</v>
      </c>
      <c r="C16" s="13" t="s">
        <v>84</v>
      </c>
      <c r="D16" s="14" t="s">
        <v>34</v>
      </c>
      <c r="E16" s="15" t="s">
        <v>35</v>
      </c>
      <c r="F16" s="14" t="s">
        <v>36</v>
      </c>
      <c r="G16" s="14" t="s">
        <v>75</v>
      </c>
      <c r="H16" s="14" t="s">
        <v>70</v>
      </c>
      <c r="I16" s="14" t="s">
        <v>20</v>
      </c>
      <c r="J16" s="2">
        <v>74096173</v>
      </c>
      <c r="K16" s="2">
        <f>+J16</f>
        <v>74096173</v>
      </c>
      <c r="L16" s="16">
        <v>45696</v>
      </c>
      <c r="M16" s="16">
        <v>45713</v>
      </c>
      <c r="N16" s="16">
        <v>45907</v>
      </c>
      <c r="O16" s="2"/>
      <c r="P16" s="2">
        <v>74096173</v>
      </c>
      <c r="Q16" s="17">
        <v>14787072.120000001</v>
      </c>
      <c r="R16" s="18">
        <f ca="1">IF('DIFERENTES DE CPS'!$M16="SIN INICIO",0,IF((((TODAY()-M16)*100%)/(N16-M16))&gt;=100%,"100%",(((TODAY()-M16)*100%)/(N16-M16))))</f>
        <v>0.9329896907216495</v>
      </c>
      <c r="S16" s="2">
        <f>+'DIFERENTES DE CPS'!$P16-'DIFERENTES DE CPS'!$Q16</f>
        <v>59309100.879999995</v>
      </c>
      <c r="T16" s="19" t="s">
        <v>85</v>
      </c>
      <c r="V16" s="10">
        <v>2025</v>
      </c>
      <c r="W16" s="10" t="s">
        <v>227</v>
      </c>
      <c r="X16" s="10" t="s">
        <v>84</v>
      </c>
      <c r="Y16" s="10" t="s">
        <v>34</v>
      </c>
      <c r="Z16" s="10" t="s">
        <v>35</v>
      </c>
      <c r="AA16" s="10" t="s">
        <v>36</v>
      </c>
      <c r="AB16" s="10" t="s">
        <v>75</v>
      </c>
      <c r="AC16" s="10" t="s">
        <v>70</v>
      </c>
      <c r="AD16" s="10" t="s">
        <v>20</v>
      </c>
      <c r="AE16" s="10">
        <v>74096173</v>
      </c>
      <c r="AF16" s="10">
        <v>74096173</v>
      </c>
      <c r="AG16" s="10">
        <v>45696</v>
      </c>
      <c r="AH16" s="10">
        <v>45713</v>
      </c>
      <c r="AI16" s="10">
        <v>45907</v>
      </c>
      <c r="AK16" s="10">
        <v>74096173</v>
      </c>
      <c r="AM16" s="10">
        <v>0.82474226804123707</v>
      </c>
      <c r="AN16" s="10">
        <v>74096173</v>
      </c>
      <c r="AO16" s="10" t="s">
        <v>85</v>
      </c>
    </row>
    <row r="17" spans="1:41" x14ac:dyDescent="0.25">
      <c r="A17" s="11">
        <v>2025</v>
      </c>
      <c r="B17" s="12" t="s">
        <v>228</v>
      </c>
      <c r="C17" s="13" t="s">
        <v>86</v>
      </c>
      <c r="D17" s="14" t="s">
        <v>34</v>
      </c>
      <c r="E17" s="15" t="s">
        <v>35</v>
      </c>
      <c r="F17" s="14" t="s">
        <v>36</v>
      </c>
      <c r="G17" s="14" t="s">
        <v>75</v>
      </c>
      <c r="H17" s="14" t="s">
        <v>64</v>
      </c>
      <c r="I17" s="14" t="s">
        <v>20</v>
      </c>
      <c r="J17" s="2">
        <v>78019015</v>
      </c>
      <c r="K17" s="2">
        <f>+J17</f>
        <v>78019015</v>
      </c>
      <c r="L17" s="16">
        <v>45698</v>
      </c>
      <c r="M17" s="16">
        <v>45713</v>
      </c>
      <c r="N17" s="16">
        <v>45907</v>
      </c>
      <c r="O17" s="2"/>
      <c r="P17" s="2">
        <v>78019015</v>
      </c>
      <c r="Q17" s="17">
        <v>15819979.859999999</v>
      </c>
      <c r="R17" s="18">
        <f ca="1">IF('DIFERENTES DE CPS'!$M17="SIN INICIO",0,IF((((TODAY()-M17)*100%)/(N17-M17))&gt;=100%,"100%",(((TODAY()-M17)*100%)/(N17-M17))))</f>
        <v>0.9329896907216495</v>
      </c>
      <c r="S17" s="2">
        <f>+'DIFERENTES DE CPS'!$P17-'DIFERENTES DE CPS'!$Q17</f>
        <v>62199035.140000001</v>
      </c>
      <c r="T17" s="19" t="s">
        <v>87</v>
      </c>
      <c r="V17" s="10">
        <v>2025</v>
      </c>
      <c r="W17" s="10" t="s">
        <v>228</v>
      </c>
      <c r="X17" s="10" t="s">
        <v>86</v>
      </c>
      <c r="Y17" s="10" t="s">
        <v>34</v>
      </c>
      <c r="Z17" s="10" t="s">
        <v>35</v>
      </c>
      <c r="AA17" s="10" t="s">
        <v>36</v>
      </c>
      <c r="AB17" s="10" t="s">
        <v>75</v>
      </c>
      <c r="AC17" s="10" t="s">
        <v>64</v>
      </c>
      <c r="AD17" s="10" t="s">
        <v>20</v>
      </c>
      <c r="AE17" s="10">
        <v>78019015</v>
      </c>
      <c r="AF17" s="10">
        <v>78019015</v>
      </c>
      <c r="AG17" s="10">
        <v>45698</v>
      </c>
      <c r="AH17" s="10">
        <v>45713</v>
      </c>
      <c r="AI17" s="10">
        <v>45907</v>
      </c>
      <c r="AK17" s="10">
        <v>78019015</v>
      </c>
      <c r="AM17" s="10">
        <v>0.82474226804123707</v>
      </c>
      <c r="AN17" s="10">
        <v>78019015</v>
      </c>
      <c r="AO17" s="10" t="s">
        <v>87</v>
      </c>
    </row>
    <row r="18" spans="1:41" x14ac:dyDescent="0.25">
      <c r="A18" s="11">
        <v>2025</v>
      </c>
      <c r="B18" s="12" t="s">
        <v>229</v>
      </c>
      <c r="C18" s="13" t="s">
        <v>88</v>
      </c>
      <c r="D18" s="14" t="s">
        <v>34</v>
      </c>
      <c r="E18" s="15" t="s">
        <v>35</v>
      </c>
      <c r="F18" s="14" t="s">
        <v>36</v>
      </c>
      <c r="G18" s="14" t="s">
        <v>82</v>
      </c>
      <c r="H18" s="14" t="s">
        <v>64</v>
      </c>
      <c r="I18" s="14" t="s">
        <v>20</v>
      </c>
      <c r="J18" s="2">
        <v>77827731</v>
      </c>
      <c r="K18" s="2">
        <f>+J18</f>
        <v>77827731</v>
      </c>
      <c r="L18" s="16">
        <v>45698</v>
      </c>
      <c r="M18" s="16">
        <v>45706</v>
      </c>
      <c r="N18" s="16">
        <v>45907</v>
      </c>
      <c r="O18" s="2"/>
      <c r="P18" s="2">
        <v>77827731</v>
      </c>
      <c r="Q18" s="17">
        <v>11125571</v>
      </c>
      <c r="R18" s="18">
        <f ca="1">IF('DIFERENTES DE CPS'!$M18="SIN INICIO",0,IF((((TODAY()-M18)*100%)/(N18-M18))&gt;=100%,"100%",(((TODAY()-M18)*100%)/(N18-M18))))</f>
        <v>0.93532338308457708</v>
      </c>
      <c r="S18" s="2">
        <f>+'DIFERENTES DE CPS'!$P18-'DIFERENTES DE CPS'!$Q18</f>
        <v>66702160</v>
      </c>
      <c r="T18" s="19" t="s">
        <v>89</v>
      </c>
      <c r="V18" s="10">
        <v>2025</v>
      </c>
      <c r="W18" s="10" t="s">
        <v>229</v>
      </c>
      <c r="X18" s="10" t="s">
        <v>88</v>
      </c>
      <c r="Y18" s="10" t="s">
        <v>34</v>
      </c>
      <c r="Z18" s="10" t="s">
        <v>35</v>
      </c>
      <c r="AA18" s="10" t="s">
        <v>36</v>
      </c>
      <c r="AB18" s="10" t="s">
        <v>82</v>
      </c>
      <c r="AC18" s="10" t="s">
        <v>64</v>
      </c>
      <c r="AD18" s="10" t="s">
        <v>20</v>
      </c>
      <c r="AE18" s="10">
        <v>77827731</v>
      </c>
      <c r="AF18" s="10">
        <v>77827731</v>
      </c>
      <c r="AG18" s="10">
        <v>45698</v>
      </c>
      <c r="AH18" s="10">
        <v>45706</v>
      </c>
      <c r="AI18" s="10">
        <v>45907</v>
      </c>
      <c r="AK18" s="10">
        <v>77827731</v>
      </c>
      <c r="AM18" s="10">
        <v>0.8308457711442786</v>
      </c>
      <c r="AN18" s="10">
        <v>77827731</v>
      </c>
      <c r="AO18" s="10" t="s">
        <v>89</v>
      </c>
    </row>
    <row r="19" spans="1:41" x14ac:dyDescent="0.25">
      <c r="A19" s="11">
        <v>2025</v>
      </c>
      <c r="B19" s="12" t="s">
        <v>230</v>
      </c>
      <c r="C19" s="13" t="s">
        <v>90</v>
      </c>
      <c r="D19" s="14" t="s">
        <v>34</v>
      </c>
      <c r="E19" s="15" t="s">
        <v>35</v>
      </c>
      <c r="F19" s="14" t="s">
        <v>36</v>
      </c>
      <c r="G19" s="14" t="s">
        <v>75</v>
      </c>
      <c r="H19" s="14" t="s">
        <v>64</v>
      </c>
      <c r="I19" s="14" t="s">
        <v>20</v>
      </c>
      <c r="J19" s="2">
        <v>66266539</v>
      </c>
      <c r="K19" s="2">
        <f>+J19</f>
        <v>66266539</v>
      </c>
      <c r="L19" s="16">
        <v>45699</v>
      </c>
      <c r="M19" s="16">
        <v>45712</v>
      </c>
      <c r="N19" s="16">
        <v>45907</v>
      </c>
      <c r="O19" s="2"/>
      <c r="P19" s="2">
        <v>66266539</v>
      </c>
      <c r="Q19" s="17">
        <v>14039677.15</v>
      </c>
      <c r="R19" s="18">
        <f ca="1">IF('DIFERENTES DE CPS'!$M19="SIN INICIO",0,IF((((TODAY()-M19)*100%)/(N19-M19))&gt;=100%,"100%",(((TODAY()-M19)*100%)/(N19-M19))))</f>
        <v>0.93333333333333335</v>
      </c>
      <c r="S19" s="2">
        <f>+'DIFERENTES DE CPS'!$P19-'DIFERENTES DE CPS'!$Q19</f>
        <v>52226861.850000001</v>
      </c>
      <c r="T19" s="19" t="s">
        <v>91</v>
      </c>
      <c r="V19" s="10">
        <v>2025</v>
      </c>
      <c r="W19" s="10" t="s">
        <v>230</v>
      </c>
      <c r="X19" s="10" t="s">
        <v>90</v>
      </c>
      <c r="Y19" s="10" t="s">
        <v>34</v>
      </c>
      <c r="Z19" s="10" t="s">
        <v>35</v>
      </c>
      <c r="AA19" s="10" t="s">
        <v>36</v>
      </c>
      <c r="AB19" s="10" t="s">
        <v>75</v>
      </c>
      <c r="AC19" s="10" t="s">
        <v>64</v>
      </c>
      <c r="AD19" s="10" t="s">
        <v>20</v>
      </c>
      <c r="AE19" s="10">
        <v>66266539</v>
      </c>
      <c r="AF19" s="10">
        <v>66266539</v>
      </c>
      <c r="AG19" s="10">
        <v>45699</v>
      </c>
      <c r="AH19" s="10">
        <v>45712</v>
      </c>
      <c r="AI19" s="10">
        <v>45907</v>
      </c>
      <c r="AK19" s="10">
        <v>66266539</v>
      </c>
      <c r="AM19" s="10">
        <v>0.82564102564102559</v>
      </c>
      <c r="AN19" s="10">
        <v>66266539</v>
      </c>
      <c r="AO19" s="10" t="s">
        <v>91</v>
      </c>
    </row>
    <row r="20" spans="1:41" x14ac:dyDescent="0.25">
      <c r="A20" s="11">
        <v>2025</v>
      </c>
      <c r="B20" s="12" t="s">
        <v>231</v>
      </c>
      <c r="C20" s="13" t="s">
        <v>92</v>
      </c>
      <c r="D20" s="14" t="s">
        <v>34</v>
      </c>
      <c r="E20" s="15" t="s">
        <v>35</v>
      </c>
      <c r="F20" s="14" t="s">
        <v>36</v>
      </c>
      <c r="G20" s="14" t="s">
        <v>82</v>
      </c>
      <c r="H20" s="14" t="s">
        <v>64</v>
      </c>
      <c r="I20" s="14" t="s">
        <v>20</v>
      </c>
      <c r="J20" s="2">
        <v>74488154</v>
      </c>
      <c r="K20" s="2">
        <f>+J20</f>
        <v>74488154</v>
      </c>
      <c r="L20" s="16">
        <v>45699</v>
      </c>
      <c r="M20" s="16">
        <v>45706</v>
      </c>
      <c r="N20" s="16">
        <v>45907</v>
      </c>
      <c r="O20" s="2"/>
      <c r="P20" s="2">
        <v>74488154</v>
      </c>
      <c r="Q20" s="17">
        <v>5940276</v>
      </c>
      <c r="R20" s="18">
        <f ca="1">IF('DIFERENTES DE CPS'!$M20="SIN INICIO",0,IF((((TODAY()-M20)*100%)/(N20-M20))&gt;=100%,"100%",(((TODAY()-M20)*100%)/(N20-M20))))</f>
        <v>0.93532338308457708</v>
      </c>
      <c r="S20" s="2">
        <f>+'DIFERENTES DE CPS'!$P20-'DIFERENTES DE CPS'!$Q20</f>
        <v>68547878</v>
      </c>
      <c r="T20" s="19" t="s">
        <v>93</v>
      </c>
      <c r="V20" s="10">
        <v>2025</v>
      </c>
      <c r="W20" s="10" t="s">
        <v>231</v>
      </c>
      <c r="X20" s="10" t="s">
        <v>92</v>
      </c>
      <c r="Y20" s="10" t="s">
        <v>34</v>
      </c>
      <c r="Z20" s="10" t="s">
        <v>35</v>
      </c>
      <c r="AA20" s="10" t="s">
        <v>36</v>
      </c>
      <c r="AB20" s="10" t="s">
        <v>82</v>
      </c>
      <c r="AC20" s="10" t="s">
        <v>64</v>
      </c>
      <c r="AD20" s="10" t="s">
        <v>20</v>
      </c>
      <c r="AE20" s="10">
        <v>74488154</v>
      </c>
      <c r="AF20" s="10">
        <v>74488154</v>
      </c>
      <c r="AG20" s="10">
        <v>45699</v>
      </c>
      <c r="AH20" s="10">
        <v>45706</v>
      </c>
      <c r="AI20" s="10">
        <v>45907</v>
      </c>
      <c r="AK20" s="10">
        <v>74488154</v>
      </c>
      <c r="AM20" s="10">
        <v>0.8308457711442786</v>
      </c>
      <c r="AN20" s="10">
        <v>74488154</v>
      </c>
      <c r="AO20" s="10" t="s">
        <v>93</v>
      </c>
    </row>
    <row r="21" spans="1:41" x14ac:dyDescent="0.25">
      <c r="A21" s="11">
        <v>2025</v>
      </c>
      <c r="B21" s="12" t="s">
        <v>232</v>
      </c>
      <c r="C21" s="13" t="s">
        <v>94</v>
      </c>
      <c r="D21" s="14" t="s">
        <v>34</v>
      </c>
      <c r="E21" s="15" t="s">
        <v>35</v>
      </c>
      <c r="F21" s="14" t="s">
        <v>36</v>
      </c>
      <c r="G21" s="14" t="s">
        <v>75</v>
      </c>
      <c r="H21" s="14" t="s">
        <v>95</v>
      </c>
      <c r="I21" s="14" t="s">
        <v>20</v>
      </c>
      <c r="J21" s="2">
        <v>67144245</v>
      </c>
      <c r="K21" s="2">
        <f>+J21</f>
        <v>67144245</v>
      </c>
      <c r="L21" s="16">
        <v>45699</v>
      </c>
      <c r="M21" s="16">
        <v>45699</v>
      </c>
      <c r="N21" s="16">
        <v>45907</v>
      </c>
      <c r="O21" s="2"/>
      <c r="P21" s="2">
        <v>67144245</v>
      </c>
      <c r="Q21" s="17">
        <v>13725051.18</v>
      </c>
      <c r="R21" s="18">
        <f ca="1">IF('DIFERENTES DE CPS'!$M21="SIN INICIO",0,IF((((TODAY()-M21)*100%)/(N21-M21))&gt;=100%,"100%",(((TODAY()-M21)*100%)/(N21-M21))))</f>
        <v>0.9375</v>
      </c>
      <c r="S21" s="2">
        <f>+'DIFERENTES DE CPS'!$P21-'DIFERENTES DE CPS'!$Q21</f>
        <v>53419193.82</v>
      </c>
      <c r="T21" s="19" t="s">
        <v>96</v>
      </c>
      <c r="V21" s="10">
        <v>2025</v>
      </c>
      <c r="W21" s="10" t="s">
        <v>232</v>
      </c>
      <c r="X21" s="10" t="s">
        <v>94</v>
      </c>
      <c r="Y21" s="10" t="s">
        <v>34</v>
      </c>
      <c r="Z21" s="10" t="s">
        <v>35</v>
      </c>
      <c r="AA21" s="10" t="s">
        <v>36</v>
      </c>
      <c r="AB21" s="10" t="s">
        <v>75</v>
      </c>
      <c r="AC21" s="10" t="s">
        <v>95</v>
      </c>
      <c r="AD21" s="10" t="s">
        <v>20</v>
      </c>
      <c r="AE21" s="10">
        <v>67144245</v>
      </c>
      <c r="AF21" s="10">
        <v>67144245</v>
      </c>
      <c r="AG21" s="10">
        <v>45699</v>
      </c>
      <c r="AH21" s="10">
        <v>45699</v>
      </c>
      <c r="AI21" s="10">
        <v>45907</v>
      </c>
      <c r="AK21" s="10">
        <v>67144245</v>
      </c>
      <c r="AM21" s="10">
        <v>0.83653846153846156</v>
      </c>
      <c r="AN21" s="10">
        <v>67144245</v>
      </c>
      <c r="AO21" s="10" t="s">
        <v>96</v>
      </c>
    </row>
    <row r="22" spans="1:41" x14ac:dyDescent="0.25">
      <c r="A22" s="11">
        <v>2025</v>
      </c>
      <c r="B22" s="12" t="s">
        <v>233</v>
      </c>
      <c r="C22" s="13" t="s">
        <v>97</v>
      </c>
      <c r="D22" s="14" t="s">
        <v>34</v>
      </c>
      <c r="E22" s="15" t="s">
        <v>35</v>
      </c>
      <c r="F22" s="14" t="s">
        <v>36</v>
      </c>
      <c r="G22" s="14" t="s">
        <v>75</v>
      </c>
      <c r="H22" s="14" t="s">
        <v>64</v>
      </c>
      <c r="I22" s="14" t="s">
        <v>20</v>
      </c>
      <c r="J22" s="2">
        <v>73290978</v>
      </c>
      <c r="K22" s="2">
        <f>+J22</f>
        <v>73290978</v>
      </c>
      <c r="L22" s="16">
        <v>45699</v>
      </c>
      <c r="M22" s="16">
        <v>45709</v>
      </c>
      <c r="N22" s="16">
        <v>45907</v>
      </c>
      <c r="O22" s="2"/>
      <c r="P22" s="2">
        <v>73290978</v>
      </c>
      <c r="Q22" s="17">
        <v>15063124.850000001</v>
      </c>
      <c r="R22" s="18">
        <f ca="1">IF('DIFERENTES DE CPS'!$M22="SIN INICIO",0,IF((((TODAY()-M22)*100%)/(N22-M22))&gt;=100%,"100%",(((TODAY()-M22)*100%)/(N22-M22))))</f>
        <v>0.93434343434343436</v>
      </c>
      <c r="S22" s="2">
        <f>+'DIFERENTES DE CPS'!$P22-'DIFERENTES DE CPS'!$Q22</f>
        <v>58227853.149999999</v>
      </c>
      <c r="T22" s="19" t="s">
        <v>98</v>
      </c>
      <c r="V22" s="10">
        <v>2025</v>
      </c>
      <c r="W22" s="10" t="s">
        <v>233</v>
      </c>
      <c r="X22" s="10" t="s">
        <v>97</v>
      </c>
      <c r="Y22" s="10" t="s">
        <v>34</v>
      </c>
      <c r="Z22" s="10" t="s">
        <v>35</v>
      </c>
      <c r="AA22" s="10" t="s">
        <v>36</v>
      </c>
      <c r="AB22" s="10" t="s">
        <v>75</v>
      </c>
      <c r="AC22" s="10" t="s">
        <v>64</v>
      </c>
      <c r="AD22" s="10" t="s">
        <v>20</v>
      </c>
      <c r="AE22" s="10">
        <v>73290978</v>
      </c>
      <c r="AF22" s="10">
        <v>73290978</v>
      </c>
      <c r="AG22" s="10">
        <v>45699</v>
      </c>
      <c r="AH22" s="10">
        <v>45709</v>
      </c>
      <c r="AI22" s="10">
        <v>45907</v>
      </c>
      <c r="AK22" s="10">
        <v>73290978</v>
      </c>
      <c r="AM22" s="10">
        <v>0.82828282828282829</v>
      </c>
      <c r="AN22" s="10">
        <v>73290978</v>
      </c>
      <c r="AO22" s="10" t="s">
        <v>98</v>
      </c>
    </row>
    <row r="23" spans="1:41" x14ac:dyDescent="0.25">
      <c r="A23" s="11">
        <v>2025</v>
      </c>
      <c r="B23" s="12" t="s">
        <v>234</v>
      </c>
      <c r="C23" s="13" t="s">
        <v>99</v>
      </c>
      <c r="D23" s="14" t="s">
        <v>34</v>
      </c>
      <c r="E23" s="15" t="s">
        <v>35</v>
      </c>
      <c r="F23" s="14" t="s">
        <v>36</v>
      </c>
      <c r="G23" s="14" t="s">
        <v>75</v>
      </c>
      <c r="H23" s="14" t="s">
        <v>100</v>
      </c>
      <c r="I23" s="14" t="s">
        <v>20</v>
      </c>
      <c r="J23" s="2">
        <v>81379006</v>
      </c>
      <c r="K23" s="2">
        <f>+J23</f>
        <v>81379006</v>
      </c>
      <c r="L23" s="16">
        <v>45699</v>
      </c>
      <c r="M23" s="16">
        <v>45709</v>
      </c>
      <c r="N23" s="16">
        <v>45907</v>
      </c>
      <c r="O23" s="2"/>
      <c r="P23" s="2">
        <v>81379006</v>
      </c>
      <c r="Q23" s="17">
        <v>16997433.719999999</v>
      </c>
      <c r="R23" s="18">
        <f ca="1">IF('DIFERENTES DE CPS'!$M23="SIN INICIO",0,IF((((TODAY()-M23)*100%)/(N23-M23))&gt;=100%,"100%",(((TODAY()-M23)*100%)/(N23-M23))))</f>
        <v>0.93434343434343436</v>
      </c>
      <c r="S23" s="2">
        <f>+'DIFERENTES DE CPS'!$P23-'DIFERENTES DE CPS'!$Q23</f>
        <v>64381572.280000001</v>
      </c>
      <c r="T23" s="19" t="s">
        <v>101</v>
      </c>
      <c r="V23" s="10">
        <v>2025</v>
      </c>
      <c r="W23" s="10" t="s">
        <v>234</v>
      </c>
      <c r="X23" s="10" t="s">
        <v>99</v>
      </c>
      <c r="Y23" s="10" t="s">
        <v>34</v>
      </c>
      <c r="Z23" s="10" t="s">
        <v>35</v>
      </c>
      <c r="AA23" s="10" t="s">
        <v>36</v>
      </c>
      <c r="AB23" s="10" t="s">
        <v>75</v>
      </c>
      <c r="AC23" s="10" t="s">
        <v>100</v>
      </c>
      <c r="AD23" s="10" t="s">
        <v>20</v>
      </c>
      <c r="AE23" s="10">
        <v>81379006</v>
      </c>
      <c r="AF23" s="10">
        <v>81379006</v>
      </c>
      <c r="AG23" s="10">
        <v>45699</v>
      </c>
      <c r="AH23" s="10">
        <v>45709</v>
      </c>
      <c r="AI23" s="10">
        <v>45907</v>
      </c>
      <c r="AK23" s="10">
        <v>81379006</v>
      </c>
      <c r="AM23" s="10">
        <v>0.82828282828282829</v>
      </c>
      <c r="AN23" s="10">
        <v>81379006</v>
      </c>
      <c r="AO23" s="10" t="s">
        <v>101</v>
      </c>
    </row>
    <row r="24" spans="1:41" x14ac:dyDescent="0.25">
      <c r="A24" s="11">
        <v>2025</v>
      </c>
      <c r="B24" s="12" t="s">
        <v>235</v>
      </c>
      <c r="C24" s="13" t="s">
        <v>102</v>
      </c>
      <c r="D24" s="14" t="s">
        <v>34</v>
      </c>
      <c r="E24" s="15" t="s">
        <v>35</v>
      </c>
      <c r="F24" s="14" t="s">
        <v>36</v>
      </c>
      <c r="G24" s="14" t="s">
        <v>75</v>
      </c>
      <c r="H24" s="14" t="s">
        <v>103</v>
      </c>
      <c r="I24" s="14" t="s">
        <v>20</v>
      </c>
      <c r="J24" s="2">
        <v>105445763</v>
      </c>
      <c r="K24" s="2">
        <f>+J24</f>
        <v>105445763</v>
      </c>
      <c r="L24" s="16">
        <v>45699</v>
      </c>
      <c r="M24" s="16">
        <v>45709</v>
      </c>
      <c r="N24" s="16">
        <v>45907</v>
      </c>
      <c r="O24" s="2"/>
      <c r="P24" s="2">
        <v>105445763</v>
      </c>
      <c r="Q24" s="17">
        <v>21756485.850000001</v>
      </c>
      <c r="R24" s="18">
        <f ca="1">IF('DIFERENTES DE CPS'!$M24="SIN INICIO",0,IF((((TODAY()-M24)*100%)/(N24-M24))&gt;=100%,"100%",(((TODAY()-M24)*100%)/(N24-M24))))</f>
        <v>0.93434343434343436</v>
      </c>
      <c r="S24" s="2">
        <f>+'DIFERENTES DE CPS'!$P24-'DIFERENTES DE CPS'!$Q24</f>
        <v>83689277.150000006</v>
      </c>
      <c r="T24" s="19" t="s">
        <v>104</v>
      </c>
      <c r="V24" s="10">
        <v>2025</v>
      </c>
      <c r="W24" s="10" t="s">
        <v>235</v>
      </c>
      <c r="X24" s="10" t="s">
        <v>102</v>
      </c>
      <c r="Y24" s="10" t="s">
        <v>34</v>
      </c>
      <c r="Z24" s="10" t="s">
        <v>35</v>
      </c>
      <c r="AA24" s="10" t="s">
        <v>36</v>
      </c>
      <c r="AB24" s="10" t="s">
        <v>75</v>
      </c>
      <c r="AC24" s="10" t="s">
        <v>103</v>
      </c>
      <c r="AD24" s="10" t="s">
        <v>20</v>
      </c>
      <c r="AE24" s="10">
        <v>105445763</v>
      </c>
      <c r="AF24" s="10">
        <v>105445763</v>
      </c>
      <c r="AG24" s="10">
        <v>45699</v>
      </c>
      <c r="AH24" s="10">
        <v>45709</v>
      </c>
      <c r="AI24" s="10">
        <v>45907</v>
      </c>
      <c r="AK24" s="10">
        <v>105445763</v>
      </c>
      <c r="AM24" s="10">
        <v>0.82828282828282829</v>
      </c>
      <c r="AN24" s="10">
        <v>105445763</v>
      </c>
      <c r="AO24" s="10" t="s">
        <v>104</v>
      </c>
    </row>
    <row r="25" spans="1:41" x14ac:dyDescent="0.25">
      <c r="A25" s="11">
        <v>2025</v>
      </c>
      <c r="B25" s="12" t="s">
        <v>236</v>
      </c>
      <c r="C25" s="13" t="s">
        <v>105</v>
      </c>
      <c r="D25" s="14" t="s">
        <v>34</v>
      </c>
      <c r="E25" s="15" t="s">
        <v>35</v>
      </c>
      <c r="F25" s="14" t="s">
        <v>36</v>
      </c>
      <c r="G25" s="14" t="s">
        <v>75</v>
      </c>
      <c r="H25" s="14" t="s">
        <v>106</v>
      </c>
      <c r="I25" s="14" t="s">
        <v>20</v>
      </c>
      <c r="J25" s="2">
        <v>82020468</v>
      </c>
      <c r="K25" s="2">
        <f>+J25</f>
        <v>82020468</v>
      </c>
      <c r="L25" s="16">
        <v>45699</v>
      </c>
      <c r="M25" s="16">
        <v>45709</v>
      </c>
      <c r="N25" s="16">
        <v>45907</v>
      </c>
      <c r="O25" s="2"/>
      <c r="P25" s="2">
        <v>82020468</v>
      </c>
      <c r="Q25" s="17">
        <v>16970110.759999998</v>
      </c>
      <c r="R25" s="18">
        <f ca="1">IF('DIFERENTES DE CPS'!$M25="SIN INICIO",0,IF((((TODAY()-M25)*100%)/(N25-M25))&gt;=100%,"100%",(((TODAY()-M25)*100%)/(N25-M25))))</f>
        <v>0.93434343434343436</v>
      </c>
      <c r="S25" s="2">
        <f>+'DIFERENTES DE CPS'!$P25-'DIFERENTES DE CPS'!$Q25</f>
        <v>65050357.240000002</v>
      </c>
      <c r="T25" s="19" t="s">
        <v>107</v>
      </c>
      <c r="V25" s="10">
        <v>2025</v>
      </c>
      <c r="W25" s="10" t="s">
        <v>236</v>
      </c>
      <c r="X25" s="10" t="s">
        <v>105</v>
      </c>
      <c r="Y25" s="10" t="s">
        <v>34</v>
      </c>
      <c r="Z25" s="10" t="s">
        <v>35</v>
      </c>
      <c r="AA25" s="10" t="s">
        <v>36</v>
      </c>
      <c r="AB25" s="10" t="s">
        <v>75</v>
      </c>
      <c r="AC25" s="10" t="s">
        <v>106</v>
      </c>
      <c r="AD25" s="10" t="s">
        <v>20</v>
      </c>
      <c r="AE25" s="10">
        <v>82020468</v>
      </c>
      <c r="AF25" s="10">
        <v>82020468</v>
      </c>
      <c r="AG25" s="10">
        <v>45699</v>
      </c>
      <c r="AH25" s="10">
        <v>45709</v>
      </c>
      <c r="AI25" s="10">
        <v>45907</v>
      </c>
      <c r="AK25" s="10">
        <v>82020468</v>
      </c>
      <c r="AM25" s="10">
        <v>0.82828282828282829</v>
      </c>
      <c r="AN25" s="10">
        <v>82020468</v>
      </c>
      <c r="AO25" s="10" t="s">
        <v>107</v>
      </c>
    </row>
    <row r="26" spans="1:41" x14ac:dyDescent="0.25">
      <c r="A26" s="11">
        <v>2025</v>
      </c>
      <c r="B26" s="12" t="s">
        <v>237</v>
      </c>
      <c r="C26" s="13" t="s">
        <v>108</v>
      </c>
      <c r="D26" s="14" t="s">
        <v>34</v>
      </c>
      <c r="E26" s="15" t="s">
        <v>35</v>
      </c>
      <c r="F26" s="14" t="s">
        <v>36</v>
      </c>
      <c r="G26" s="14" t="s">
        <v>109</v>
      </c>
      <c r="H26" s="14" t="s">
        <v>110</v>
      </c>
      <c r="I26" s="14" t="s">
        <v>20</v>
      </c>
      <c r="J26" s="2">
        <v>82661370</v>
      </c>
      <c r="K26" s="2">
        <f>+J26</f>
        <v>82661370</v>
      </c>
      <c r="L26" s="16">
        <v>45699</v>
      </c>
      <c r="M26" s="16">
        <v>45707</v>
      </c>
      <c r="N26" s="16">
        <v>45907</v>
      </c>
      <c r="O26" s="2"/>
      <c r="P26" s="2">
        <v>82661370</v>
      </c>
      <c r="Q26" s="17">
        <v>0</v>
      </c>
      <c r="R26" s="18">
        <f ca="1">IF('DIFERENTES DE CPS'!$M26="SIN INICIO",0,IF((((TODAY()-M26)*100%)/(N26-M26))&gt;=100%,"100%",(((TODAY()-M26)*100%)/(N26-M26))))</f>
        <v>0.93500000000000005</v>
      </c>
      <c r="S26" s="2">
        <f>+'DIFERENTES DE CPS'!$P26-'DIFERENTES DE CPS'!$Q26</f>
        <v>82661370</v>
      </c>
      <c r="T26" s="19" t="s">
        <v>111</v>
      </c>
      <c r="V26" s="10">
        <v>2025</v>
      </c>
      <c r="W26" s="10" t="s">
        <v>237</v>
      </c>
      <c r="X26" s="10" t="s">
        <v>108</v>
      </c>
      <c r="Y26" s="10" t="s">
        <v>34</v>
      </c>
      <c r="Z26" s="10" t="s">
        <v>35</v>
      </c>
      <c r="AA26" s="10" t="s">
        <v>36</v>
      </c>
      <c r="AB26" s="10" t="s">
        <v>109</v>
      </c>
      <c r="AC26" s="10" t="s">
        <v>110</v>
      </c>
      <c r="AD26" s="10" t="s">
        <v>20</v>
      </c>
      <c r="AE26" s="10">
        <v>82661370</v>
      </c>
      <c r="AF26" s="10">
        <v>82661370</v>
      </c>
      <c r="AG26" s="10">
        <v>45699</v>
      </c>
      <c r="AH26" s="10">
        <v>45707</v>
      </c>
      <c r="AI26" s="10">
        <v>45907</v>
      </c>
      <c r="AK26" s="10">
        <v>82661370</v>
      </c>
      <c r="AM26" s="10">
        <v>0.83</v>
      </c>
      <c r="AN26" s="10">
        <v>82661370</v>
      </c>
      <c r="AO26" s="10" t="s">
        <v>111</v>
      </c>
    </row>
    <row r="27" spans="1:41" x14ac:dyDescent="0.25">
      <c r="A27" s="11">
        <v>2025</v>
      </c>
      <c r="B27" s="12" t="s">
        <v>238</v>
      </c>
      <c r="C27" s="13" t="s">
        <v>112</v>
      </c>
      <c r="D27" s="14" t="s">
        <v>34</v>
      </c>
      <c r="E27" s="15" t="s">
        <v>35</v>
      </c>
      <c r="F27" s="14" t="s">
        <v>36</v>
      </c>
      <c r="G27" s="14" t="s">
        <v>75</v>
      </c>
      <c r="H27" s="14" t="s">
        <v>113</v>
      </c>
      <c r="I27" s="14" t="s">
        <v>20</v>
      </c>
      <c r="J27" s="2">
        <v>83739214</v>
      </c>
      <c r="K27" s="2">
        <f>+J27</f>
        <v>83739214</v>
      </c>
      <c r="L27" s="16">
        <v>45699</v>
      </c>
      <c r="M27" s="16">
        <v>45709</v>
      </c>
      <c r="N27" s="16">
        <v>45907</v>
      </c>
      <c r="O27" s="2"/>
      <c r="P27" s="2">
        <v>83739214</v>
      </c>
      <c r="Q27" s="17">
        <v>17755307.359999999</v>
      </c>
      <c r="R27" s="18">
        <f ca="1">IF('DIFERENTES DE CPS'!$M27="SIN INICIO",0,IF((((TODAY()-M27)*100%)/(N27-M27))&gt;=100%,"100%",(((TODAY()-M27)*100%)/(N27-M27))))</f>
        <v>0.93434343434343436</v>
      </c>
      <c r="S27" s="2">
        <f>+'DIFERENTES DE CPS'!$P27-'DIFERENTES DE CPS'!$Q27</f>
        <v>65983906.640000001</v>
      </c>
      <c r="T27" s="19" t="s">
        <v>114</v>
      </c>
      <c r="V27" s="10">
        <v>2025</v>
      </c>
      <c r="W27" s="10" t="s">
        <v>238</v>
      </c>
      <c r="X27" s="10" t="s">
        <v>112</v>
      </c>
      <c r="Y27" s="10" t="s">
        <v>34</v>
      </c>
      <c r="Z27" s="10" t="s">
        <v>35</v>
      </c>
      <c r="AA27" s="10" t="s">
        <v>36</v>
      </c>
      <c r="AB27" s="10" t="s">
        <v>75</v>
      </c>
      <c r="AC27" s="10" t="s">
        <v>113</v>
      </c>
      <c r="AD27" s="10" t="s">
        <v>20</v>
      </c>
      <c r="AE27" s="10">
        <v>83739214</v>
      </c>
      <c r="AF27" s="10">
        <v>83739214</v>
      </c>
      <c r="AG27" s="10">
        <v>45699</v>
      </c>
      <c r="AH27" s="10">
        <v>45709</v>
      </c>
      <c r="AI27" s="10">
        <v>45907</v>
      </c>
      <c r="AK27" s="10">
        <v>83739214</v>
      </c>
      <c r="AM27" s="10">
        <v>0.82828282828282829</v>
      </c>
      <c r="AN27" s="10">
        <v>83739214</v>
      </c>
      <c r="AO27" s="10" t="s">
        <v>114</v>
      </c>
    </row>
    <row r="28" spans="1:41" x14ac:dyDescent="0.25">
      <c r="A28" s="11">
        <v>2025</v>
      </c>
      <c r="B28" s="12" t="s">
        <v>239</v>
      </c>
      <c r="C28" s="13" t="s">
        <v>115</v>
      </c>
      <c r="D28" s="14" t="s">
        <v>34</v>
      </c>
      <c r="E28" s="15" t="s">
        <v>35</v>
      </c>
      <c r="F28" s="14" t="s">
        <v>36</v>
      </c>
      <c r="G28" s="14" t="s">
        <v>75</v>
      </c>
      <c r="H28" s="14" t="s">
        <v>116</v>
      </c>
      <c r="I28" s="14" t="s">
        <v>20</v>
      </c>
      <c r="J28" s="2">
        <v>85284386</v>
      </c>
      <c r="K28" s="2">
        <f>+J28</f>
        <v>85284386</v>
      </c>
      <c r="L28" s="16">
        <v>45699</v>
      </c>
      <c r="M28" s="16">
        <v>45709</v>
      </c>
      <c r="N28" s="16">
        <v>45907</v>
      </c>
      <c r="O28" s="2"/>
      <c r="P28" s="2">
        <v>85284386</v>
      </c>
      <c r="Q28" s="17">
        <v>17910607.990000002</v>
      </c>
      <c r="R28" s="18">
        <f ca="1">IF('DIFERENTES DE CPS'!$M28="SIN INICIO",0,IF((((TODAY()-M28)*100%)/(N28-M28))&gt;=100%,"100%",(((TODAY()-M28)*100%)/(N28-M28))))</f>
        <v>0.93434343434343436</v>
      </c>
      <c r="S28" s="2">
        <f>+'DIFERENTES DE CPS'!$P28-'DIFERENTES DE CPS'!$Q28</f>
        <v>67373778.00999999</v>
      </c>
      <c r="T28" s="19" t="s">
        <v>117</v>
      </c>
      <c r="V28" s="10">
        <v>2025</v>
      </c>
      <c r="W28" s="10" t="s">
        <v>239</v>
      </c>
      <c r="X28" s="10" t="s">
        <v>115</v>
      </c>
      <c r="Y28" s="10" t="s">
        <v>34</v>
      </c>
      <c r="Z28" s="10" t="s">
        <v>35</v>
      </c>
      <c r="AA28" s="10" t="s">
        <v>36</v>
      </c>
      <c r="AB28" s="10" t="s">
        <v>75</v>
      </c>
      <c r="AC28" s="10" t="s">
        <v>116</v>
      </c>
      <c r="AD28" s="10" t="s">
        <v>20</v>
      </c>
      <c r="AE28" s="10">
        <v>85284386</v>
      </c>
      <c r="AF28" s="10">
        <v>85284386</v>
      </c>
      <c r="AG28" s="10">
        <v>45699</v>
      </c>
      <c r="AH28" s="10">
        <v>45709</v>
      </c>
      <c r="AI28" s="10">
        <v>45907</v>
      </c>
      <c r="AK28" s="10">
        <v>85284386</v>
      </c>
      <c r="AM28" s="10">
        <v>0.82828282828282829</v>
      </c>
      <c r="AN28" s="10">
        <v>85284386</v>
      </c>
      <c r="AO28" s="10" t="s">
        <v>117</v>
      </c>
    </row>
    <row r="29" spans="1:41" x14ac:dyDescent="0.25">
      <c r="A29" s="11">
        <v>2025</v>
      </c>
      <c r="B29" s="12" t="s">
        <v>240</v>
      </c>
      <c r="C29" s="13" t="s">
        <v>118</v>
      </c>
      <c r="D29" s="14" t="s">
        <v>34</v>
      </c>
      <c r="E29" s="15" t="s">
        <v>35</v>
      </c>
      <c r="F29" s="14" t="s">
        <v>36</v>
      </c>
      <c r="G29" s="14" t="s">
        <v>82</v>
      </c>
      <c r="H29" s="14" t="s">
        <v>119</v>
      </c>
      <c r="I29" s="14" t="s">
        <v>20</v>
      </c>
      <c r="J29" s="2">
        <v>85822041</v>
      </c>
      <c r="K29" s="2">
        <f>+J29</f>
        <v>85822041</v>
      </c>
      <c r="L29" s="16">
        <v>45699</v>
      </c>
      <c r="M29" s="16">
        <v>45706</v>
      </c>
      <c r="N29" s="16">
        <v>45907</v>
      </c>
      <c r="O29" s="2"/>
      <c r="P29" s="2">
        <v>85822041</v>
      </c>
      <c r="Q29" s="17">
        <v>25955580.619999997</v>
      </c>
      <c r="R29" s="18">
        <f ca="1">IF('DIFERENTES DE CPS'!$M29="SIN INICIO",0,IF((((TODAY()-M29)*100%)/(N29-M29))&gt;=100%,"100%",(((TODAY()-M29)*100%)/(N29-M29))))</f>
        <v>0.93532338308457708</v>
      </c>
      <c r="S29" s="2">
        <f>+'DIFERENTES DE CPS'!$P29-'DIFERENTES DE CPS'!$Q29</f>
        <v>59866460.380000003</v>
      </c>
      <c r="T29" s="19" t="s">
        <v>120</v>
      </c>
      <c r="V29" s="10">
        <v>2025</v>
      </c>
      <c r="W29" s="10" t="s">
        <v>240</v>
      </c>
      <c r="X29" s="10" t="s">
        <v>118</v>
      </c>
      <c r="Y29" s="10" t="s">
        <v>34</v>
      </c>
      <c r="Z29" s="10" t="s">
        <v>35</v>
      </c>
      <c r="AA29" s="10" t="s">
        <v>36</v>
      </c>
      <c r="AB29" s="10" t="s">
        <v>82</v>
      </c>
      <c r="AC29" s="10" t="s">
        <v>119</v>
      </c>
      <c r="AD29" s="10" t="s">
        <v>20</v>
      </c>
      <c r="AE29" s="10">
        <v>85822041</v>
      </c>
      <c r="AF29" s="10">
        <v>85822041</v>
      </c>
      <c r="AG29" s="10">
        <v>45699</v>
      </c>
      <c r="AH29" s="10">
        <v>45706</v>
      </c>
      <c r="AI29" s="10">
        <v>45907</v>
      </c>
      <c r="AK29" s="10">
        <v>85822041</v>
      </c>
      <c r="AM29" s="10">
        <v>0.8308457711442786</v>
      </c>
      <c r="AN29" s="10">
        <v>85822041</v>
      </c>
      <c r="AO29" s="10" t="s">
        <v>120</v>
      </c>
    </row>
    <row r="30" spans="1:41" x14ac:dyDescent="0.25">
      <c r="A30" s="11">
        <v>2025</v>
      </c>
      <c r="B30" s="12" t="s">
        <v>241</v>
      </c>
      <c r="C30" s="13" t="s">
        <v>121</v>
      </c>
      <c r="D30" s="14" t="s">
        <v>34</v>
      </c>
      <c r="E30" s="15" t="s">
        <v>35</v>
      </c>
      <c r="F30" s="14" t="s">
        <v>36</v>
      </c>
      <c r="G30" s="14" t="s">
        <v>75</v>
      </c>
      <c r="H30" s="14" t="s">
        <v>122</v>
      </c>
      <c r="I30" s="14" t="s">
        <v>20</v>
      </c>
      <c r="J30" s="2">
        <v>88276517</v>
      </c>
      <c r="K30" s="2">
        <f>+J30</f>
        <v>88276517</v>
      </c>
      <c r="L30" s="16">
        <v>45700</v>
      </c>
      <c r="M30" s="16">
        <v>45709</v>
      </c>
      <c r="N30" s="16">
        <v>45907</v>
      </c>
      <c r="O30" s="2"/>
      <c r="P30" s="2">
        <v>88276517</v>
      </c>
      <c r="Q30" s="17">
        <v>18552156.509999998</v>
      </c>
      <c r="R30" s="18">
        <f ca="1">IF('DIFERENTES DE CPS'!$M30="SIN INICIO",0,IF((((TODAY()-M30)*100%)/(N30-M30))&gt;=100%,"100%",(((TODAY()-M30)*100%)/(N30-M30))))</f>
        <v>0.93434343434343436</v>
      </c>
      <c r="S30" s="2">
        <f>+'DIFERENTES DE CPS'!$P30-'DIFERENTES DE CPS'!$Q30</f>
        <v>69724360.49000001</v>
      </c>
      <c r="T30" s="19" t="s">
        <v>123</v>
      </c>
      <c r="V30" s="10">
        <v>2025</v>
      </c>
      <c r="W30" s="10" t="s">
        <v>241</v>
      </c>
      <c r="X30" s="10" t="s">
        <v>121</v>
      </c>
      <c r="Y30" s="10" t="s">
        <v>34</v>
      </c>
      <c r="Z30" s="10" t="s">
        <v>35</v>
      </c>
      <c r="AA30" s="10" t="s">
        <v>36</v>
      </c>
      <c r="AB30" s="10" t="s">
        <v>75</v>
      </c>
      <c r="AC30" s="10" t="s">
        <v>122</v>
      </c>
      <c r="AD30" s="10" t="s">
        <v>20</v>
      </c>
      <c r="AE30" s="10">
        <v>88276517</v>
      </c>
      <c r="AF30" s="10">
        <v>88276517</v>
      </c>
      <c r="AG30" s="10">
        <v>45700</v>
      </c>
      <c r="AH30" s="10">
        <v>45709</v>
      </c>
      <c r="AI30" s="10">
        <v>45907</v>
      </c>
      <c r="AK30" s="10">
        <v>88276517</v>
      </c>
      <c r="AM30" s="10">
        <v>0.82828282828282829</v>
      </c>
      <c r="AN30" s="10">
        <v>88276517</v>
      </c>
      <c r="AO30" s="10" t="s">
        <v>123</v>
      </c>
    </row>
    <row r="31" spans="1:41" x14ac:dyDescent="0.25">
      <c r="A31" s="11">
        <v>2025</v>
      </c>
      <c r="B31" s="12" t="s">
        <v>242</v>
      </c>
      <c r="C31" s="13" t="s">
        <v>124</v>
      </c>
      <c r="D31" s="14" t="s">
        <v>34</v>
      </c>
      <c r="E31" s="15" t="s">
        <v>35</v>
      </c>
      <c r="F31" s="14" t="s">
        <v>36</v>
      </c>
      <c r="G31" s="14" t="s">
        <v>125</v>
      </c>
      <c r="H31" s="14" t="s">
        <v>126</v>
      </c>
      <c r="I31" s="14" t="s">
        <v>20</v>
      </c>
      <c r="J31" s="2">
        <v>75089110</v>
      </c>
      <c r="K31" s="2">
        <f>+J31</f>
        <v>75089110</v>
      </c>
      <c r="L31" s="16">
        <v>45700</v>
      </c>
      <c r="M31" s="16">
        <v>45712</v>
      </c>
      <c r="N31" s="16">
        <v>45907</v>
      </c>
      <c r="O31" s="2"/>
      <c r="P31" s="2">
        <v>75089110</v>
      </c>
      <c r="Q31" s="17">
        <v>20978703.66</v>
      </c>
      <c r="R31" s="18">
        <f ca="1">IF('DIFERENTES DE CPS'!$M31="SIN INICIO",0,IF((((TODAY()-M31)*100%)/(N31-M31))&gt;=100%,"100%",(((TODAY()-M31)*100%)/(N31-M31))))</f>
        <v>0.93333333333333335</v>
      </c>
      <c r="S31" s="2">
        <f>+'DIFERENTES DE CPS'!$P31-'DIFERENTES DE CPS'!$Q31</f>
        <v>54110406.340000004</v>
      </c>
      <c r="T31" s="19" t="s">
        <v>127</v>
      </c>
      <c r="V31" s="10">
        <v>2025</v>
      </c>
      <c r="W31" s="10" t="s">
        <v>242</v>
      </c>
      <c r="X31" s="10" t="s">
        <v>124</v>
      </c>
      <c r="Y31" s="10" t="s">
        <v>34</v>
      </c>
      <c r="Z31" s="10" t="s">
        <v>35</v>
      </c>
      <c r="AA31" s="10" t="s">
        <v>36</v>
      </c>
      <c r="AB31" s="10" t="s">
        <v>125</v>
      </c>
      <c r="AC31" s="10" t="s">
        <v>126</v>
      </c>
      <c r="AD31" s="10" t="s">
        <v>20</v>
      </c>
      <c r="AE31" s="10">
        <v>75089110</v>
      </c>
      <c r="AF31" s="10">
        <v>75089110</v>
      </c>
      <c r="AG31" s="10">
        <v>45700</v>
      </c>
      <c r="AH31" s="10">
        <v>45712</v>
      </c>
      <c r="AI31" s="10">
        <v>45907</v>
      </c>
      <c r="AK31" s="10">
        <v>75089110</v>
      </c>
      <c r="AM31" s="10">
        <v>0.82564102564102559</v>
      </c>
      <c r="AN31" s="10">
        <v>75089110</v>
      </c>
      <c r="AO31" s="10" t="s">
        <v>127</v>
      </c>
    </row>
    <row r="32" spans="1:41" x14ac:dyDescent="0.25">
      <c r="A32" s="11">
        <v>2025</v>
      </c>
      <c r="B32" s="12" t="s">
        <v>243</v>
      </c>
      <c r="C32" s="13" t="s">
        <v>128</v>
      </c>
      <c r="D32" s="14" t="s">
        <v>34</v>
      </c>
      <c r="E32" s="15" t="s">
        <v>35</v>
      </c>
      <c r="F32" s="14" t="s">
        <v>36</v>
      </c>
      <c r="G32" s="14" t="s">
        <v>129</v>
      </c>
      <c r="H32" s="14" t="s">
        <v>130</v>
      </c>
      <c r="I32" s="14" t="s">
        <v>20</v>
      </c>
      <c r="J32" s="2">
        <v>70062110</v>
      </c>
      <c r="K32" s="2">
        <f>+J32</f>
        <v>70062110</v>
      </c>
      <c r="L32" s="16">
        <v>45701</v>
      </c>
      <c r="M32" s="16">
        <v>45716</v>
      </c>
      <c r="N32" s="16">
        <v>45907</v>
      </c>
      <c r="O32" s="2"/>
      <c r="P32" s="2">
        <v>70062110</v>
      </c>
      <c r="Q32" s="17">
        <v>12600018</v>
      </c>
      <c r="R32" s="18">
        <f ca="1">IF('DIFERENTES DE CPS'!$M32="SIN INICIO",0,IF((((TODAY()-M32)*100%)/(N32-M32))&gt;=100%,"100%",(((TODAY()-M32)*100%)/(N32-M32))))</f>
        <v>0.93193717277486909</v>
      </c>
      <c r="S32" s="2">
        <f>+'DIFERENTES DE CPS'!$P32-'DIFERENTES DE CPS'!$Q32</f>
        <v>57462092</v>
      </c>
      <c r="T32" s="19" t="s">
        <v>131</v>
      </c>
      <c r="V32" s="10">
        <v>2025</v>
      </c>
      <c r="W32" s="10" t="s">
        <v>243</v>
      </c>
      <c r="X32" s="10" t="s">
        <v>128</v>
      </c>
      <c r="Y32" s="10" t="s">
        <v>34</v>
      </c>
      <c r="Z32" s="10" t="s">
        <v>35</v>
      </c>
      <c r="AA32" s="10" t="s">
        <v>36</v>
      </c>
      <c r="AB32" s="10" t="s">
        <v>129</v>
      </c>
      <c r="AC32" s="10" t="s">
        <v>130</v>
      </c>
      <c r="AD32" s="10" t="s">
        <v>20</v>
      </c>
      <c r="AE32" s="10">
        <v>70062110</v>
      </c>
      <c r="AF32" s="10">
        <v>70062110</v>
      </c>
      <c r="AG32" s="10">
        <v>45701</v>
      </c>
      <c r="AH32" s="10">
        <v>45716</v>
      </c>
      <c r="AI32" s="10">
        <v>45907</v>
      </c>
      <c r="AK32" s="10">
        <v>70062110</v>
      </c>
      <c r="AM32" s="10">
        <v>0.82198952879581155</v>
      </c>
      <c r="AN32" s="10">
        <v>70062110</v>
      </c>
      <c r="AO32" s="10" t="s">
        <v>131</v>
      </c>
    </row>
    <row r="33" spans="1:41" x14ac:dyDescent="0.25">
      <c r="A33" s="11">
        <v>2025</v>
      </c>
      <c r="B33" s="12" t="s">
        <v>244</v>
      </c>
      <c r="C33" s="13" t="s">
        <v>132</v>
      </c>
      <c r="D33" s="14" t="s">
        <v>34</v>
      </c>
      <c r="E33" s="15" t="s">
        <v>35</v>
      </c>
      <c r="F33" s="14" t="s">
        <v>36</v>
      </c>
      <c r="G33" s="14" t="s">
        <v>129</v>
      </c>
      <c r="H33" s="14" t="s">
        <v>133</v>
      </c>
      <c r="I33" s="14" t="s">
        <v>20</v>
      </c>
      <c r="J33" s="2">
        <v>75099357</v>
      </c>
      <c r="K33" s="2">
        <f>+J33</f>
        <v>75099357</v>
      </c>
      <c r="L33" s="16">
        <v>45701</v>
      </c>
      <c r="M33" s="16">
        <v>45701</v>
      </c>
      <c r="N33" s="16">
        <v>45907</v>
      </c>
      <c r="O33" s="2"/>
      <c r="P33" s="2">
        <v>75099357</v>
      </c>
      <c r="Q33" s="17">
        <v>13546338</v>
      </c>
      <c r="R33" s="18">
        <f ca="1">IF('DIFERENTES DE CPS'!$M33="SIN INICIO",0,IF((((TODAY()-M33)*100%)/(N33-M33))&gt;=100%,"100%",(((TODAY()-M33)*100%)/(N33-M33))))</f>
        <v>0.93689320388349517</v>
      </c>
      <c r="S33" s="2">
        <f>+'DIFERENTES DE CPS'!$P33-'DIFERENTES DE CPS'!$Q33</f>
        <v>61553019</v>
      </c>
      <c r="T33" s="19" t="s">
        <v>134</v>
      </c>
      <c r="V33" s="10">
        <v>2025</v>
      </c>
      <c r="W33" s="10" t="s">
        <v>244</v>
      </c>
      <c r="X33" s="10" t="s">
        <v>132</v>
      </c>
      <c r="Y33" s="10" t="s">
        <v>34</v>
      </c>
      <c r="Z33" s="10" t="s">
        <v>35</v>
      </c>
      <c r="AA33" s="10" t="s">
        <v>36</v>
      </c>
      <c r="AB33" s="10" t="s">
        <v>129</v>
      </c>
      <c r="AC33" s="10" t="s">
        <v>133</v>
      </c>
      <c r="AD33" s="10" t="s">
        <v>20</v>
      </c>
      <c r="AE33" s="10">
        <v>75099357</v>
      </c>
      <c r="AF33" s="10">
        <v>75099357</v>
      </c>
      <c r="AG33" s="10">
        <v>45701</v>
      </c>
      <c r="AH33" s="10">
        <v>45701</v>
      </c>
      <c r="AI33" s="10">
        <v>45907</v>
      </c>
      <c r="AK33" s="10">
        <v>75099357</v>
      </c>
      <c r="AM33" s="10">
        <v>0.83495145631067957</v>
      </c>
      <c r="AN33" s="10">
        <v>75099357</v>
      </c>
      <c r="AO33" s="10" t="s">
        <v>134</v>
      </c>
    </row>
    <row r="34" spans="1:41" x14ac:dyDescent="0.25">
      <c r="A34" s="11">
        <v>2025</v>
      </c>
      <c r="B34" s="12" t="s">
        <v>245</v>
      </c>
      <c r="C34" s="13" t="s">
        <v>135</v>
      </c>
      <c r="D34" s="14" t="s">
        <v>34</v>
      </c>
      <c r="E34" s="15" t="s">
        <v>35</v>
      </c>
      <c r="F34" s="14" t="s">
        <v>36</v>
      </c>
      <c r="G34" s="14" t="s">
        <v>63</v>
      </c>
      <c r="H34" s="14" t="s">
        <v>136</v>
      </c>
      <c r="I34" s="14" t="s">
        <v>20</v>
      </c>
      <c r="J34" s="2">
        <v>72604752</v>
      </c>
      <c r="K34" s="2">
        <f>+J34</f>
        <v>72604752</v>
      </c>
      <c r="L34" s="16">
        <v>45701</v>
      </c>
      <c r="M34" s="16">
        <v>45713</v>
      </c>
      <c r="N34" s="16">
        <v>45907</v>
      </c>
      <c r="O34" s="2"/>
      <c r="P34" s="2">
        <v>72604752</v>
      </c>
      <c r="Q34" s="17">
        <v>0</v>
      </c>
      <c r="R34" s="18">
        <f ca="1">IF('DIFERENTES DE CPS'!$M34="SIN INICIO",0,IF((((TODAY()-M34)*100%)/(N34-M34))&gt;=100%,"100%",(((TODAY()-M34)*100%)/(N34-M34))))</f>
        <v>0.9329896907216495</v>
      </c>
      <c r="S34" s="2">
        <f>+'DIFERENTES DE CPS'!$P34-'DIFERENTES DE CPS'!$Q34</f>
        <v>72604752</v>
      </c>
      <c r="T34" s="19" t="s">
        <v>137</v>
      </c>
      <c r="V34" s="10">
        <v>2025</v>
      </c>
      <c r="W34" s="10" t="s">
        <v>245</v>
      </c>
      <c r="X34" s="10" t="s">
        <v>135</v>
      </c>
      <c r="Y34" s="10" t="s">
        <v>34</v>
      </c>
      <c r="Z34" s="10" t="s">
        <v>35</v>
      </c>
      <c r="AA34" s="10" t="s">
        <v>36</v>
      </c>
      <c r="AB34" s="10" t="s">
        <v>63</v>
      </c>
      <c r="AC34" s="10" t="s">
        <v>136</v>
      </c>
      <c r="AD34" s="10" t="s">
        <v>20</v>
      </c>
      <c r="AE34" s="10">
        <v>72604752</v>
      </c>
      <c r="AF34" s="10">
        <v>72604752</v>
      </c>
      <c r="AG34" s="10">
        <v>45701</v>
      </c>
      <c r="AH34" s="10">
        <v>45713</v>
      </c>
      <c r="AI34" s="10">
        <v>45907</v>
      </c>
      <c r="AK34" s="10">
        <v>72604752</v>
      </c>
      <c r="AM34" s="10">
        <v>0.82474226804123707</v>
      </c>
      <c r="AN34" s="10">
        <v>72604752</v>
      </c>
      <c r="AO34" s="10" t="s">
        <v>137</v>
      </c>
    </row>
    <row r="35" spans="1:41" x14ac:dyDescent="0.25">
      <c r="A35" s="11">
        <v>2025</v>
      </c>
      <c r="B35" s="12" t="s">
        <v>246</v>
      </c>
      <c r="C35" s="13" t="s">
        <v>138</v>
      </c>
      <c r="D35" s="14" t="s">
        <v>34</v>
      </c>
      <c r="E35" s="15" t="s">
        <v>35</v>
      </c>
      <c r="F35" s="14" t="s">
        <v>36</v>
      </c>
      <c r="G35" s="14" t="s">
        <v>63</v>
      </c>
      <c r="H35" s="14" t="s">
        <v>139</v>
      </c>
      <c r="I35" s="14" t="s">
        <v>20</v>
      </c>
      <c r="J35" s="2">
        <v>88419370</v>
      </c>
      <c r="K35" s="2">
        <f>+J35</f>
        <v>88419370</v>
      </c>
      <c r="L35" s="16">
        <v>45701</v>
      </c>
      <c r="M35" s="16">
        <v>45701</v>
      </c>
      <c r="N35" s="16">
        <v>45907</v>
      </c>
      <c r="O35" s="2"/>
      <c r="P35" s="2">
        <v>88419370</v>
      </c>
      <c r="Q35" s="17">
        <v>0</v>
      </c>
      <c r="R35" s="18">
        <f ca="1">IF('DIFERENTES DE CPS'!$M35="SIN INICIO",0,IF((((TODAY()-M35)*100%)/(N35-M35))&gt;=100%,"100%",(((TODAY()-M35)*100%)/(N35-M35))))</f>
        <v>0.93689320388349517</v>
      </c>
      <c r="S35" s="2">
        <f>+'DIFERENTES DE CPS'!$P35-'DIFERENTES DE CPS'!$Q35</f>
        <v>88419370</v>
      </c>
      <c r="T35" s="19" t="s">
        <v>140</v>
      </c>
      <c r="V35" s="10">
        <v>2025</v>
      </c>
      <c r="W35" s="10" t="s">
        <v>246</v>
      </c>
      <c r="X35" s="10" t="s">
        <v>138</v>
      </c>
      <c r="Y35" s="10" t="s">
        <v>34</v>
      </c>
      <c r="Z35" s="10" t="s">
        <v>35</v>
      </c>
      <c r="AA35" s="10" t="s">
        <v>36</v>
      </c>
      <c r="AB35" s="10" t="s">
        <v>63</v>
      </c>
      <c r="AC35" s="10" t="s">
        <v>139</v>
      </c>
      <c r="AD35" s="10" t="s">
        <v>20</v>
      </c>
      <c r="AE35" s="10">
        <v>88419370</v>
      </c>
      <c r="AF35" s="10">
        <v>88419370</v>
      </c>
      <c r="AG35" s="10">
        <v>45701</v>
      </c>
      <c r="AH35" s="10">
        <v>45701</v>
      </c>
      <c r="AI35" s="10">
        <v>45907</v>
      </c>
      <c r="AK35" s="10">
        <v>88419370</v>
      </c>
      <c r="AM35" s="10">
        <v>0.83495145631067957</v>
      </c>
      <c r="AN35" s="10">
        <v>88419370</v>
      </c>
      <c r="AO35" s="10" t="s">
        <v>140</v>
      </c>
    </row>
    <row r="36" spans="1:41" x14ac:dyDescent="0.25">
      <c r="A36" s="11">
        <v>2025</v>
      </c>
      <c r="B36" s="12" t="s">
        <v>247</v>
      </c>
      <c r="C36" s="13" t="s">
        <v>141</v>
      </c>
      <c r="D36" s="14" t="s">
        <v>34</v>
      </c>
      <c r="E36" s="15" t="s">
        <v>35</v>
      </c>
      <c r="F36" s="14" t="s">
        <v>36</v>
      </c>
      <c r="G36" s="14" t="s">
        <v>82</v>
      </c>
      <c r="H36" s="14" t="s">
        <v>142</v>
      </c>
      <c r="I36" s="14" t="s">
        <v>20</v>
      </c>
      <c r="J36" s="2">
        <v>59209271</v>
      </c>
      <c r="K36" s="2">
        <f>+J36</f>
        <v>59209271</v>
      </c>
      <c r="L36" s="16">
        <v>45701</v>
      </c>
      <c r="M36" s="16">
        <v>45707</v>
      </c>
      <c r="N36" s="16">
        <v>45907</v>
      </c>
      <c r="O36" s="2"/>
      <c r="P36" s="2">
        <v>59209271</v>
      </c>
      <c r="Q36" s="17">
        <v>9408804</v>
      </c>
      <c r="R36" s="18">
        <f ca="1">IF('DIFERENTES DE CPS'!$M36="SIN INICIO",0,IF((((TODAY()-M36)*100%)/(N36-M36))&gt;=100%,"100%",(((TODAY()-M36)*100%)/(N36-M36))))</f>
        <v>0.93500000000000005</v>
      </c>
      <c r="S36" s="2">
        <f>+'DIFERENTES DE CPS'!$P36-'DIFERENTES DE CPS'!$Q36</f>
        <v>49800467</v>
      </c>
      <c r="T36" s="19" t="s">
        <v>143</v>
      </c>
      <c r="V36" s="10">
        <v>2025</v>
      </c>
      <c r="W36" s="10" t="s">
        <v>247</v>
      </c>
      <c r="X36" s="10" t="s">
        <v>141</v>
      </c>
      <c r="Y36" s="10" t="s">
        <v>34</v>
      </c>
      <c r="Z36" s="10" t="s">
        <v>35</v>
      </c>
      <c r="AA36" s="10" t="s">
        <v>36</v>
      </c>
      <c r="AB36" s="10" t="s">
        <v>82</v>
      </c>
      <c r="AC36" s="10" t="s">
        <v>142</v>
      </c>
      <c r="AD36" s="10" t="s">
        <v>20</v>
      </c>
      <c r="AE36" s="10">
        <v>59209271</v>
      </c>
      <c r="AF36" s="10">
        <v>59209271</v>
      </c>
      <c r="AG36" s="10">
        <v>45701</v>
      </c>
      <c r="AH36" s="10">
        <v>45707</v>
      </c>
      <c r="AI36" s="10">
        <v>45907</v>
      </c>
      <c r="AK36" s="10">
        <v>59209271</v>
      </c>
      <c r="AM36" s="10">
        <v>0.83</v>
      </c>
      <c r="AN36" s="10">
        <v>59209271</v>
      </c>
      <c r="AO36" s="10" t="s">
        <v>143</v>
      </c>
    </row>
    <row r="37" spans="1:41" x14ac:dyDescent="0.25">
      <c r="A37" s="11">
        <v>2025</v>
      </c>
      <c r="B37" s="12" t="s">
        <v>248</v>
      </c>
      <c r="C37" s="13" t="s">
        <v>144</v>
      </c>
      <c r="D37" s="14" t="s">
        <v>34</v>
      </c>
      <c r="E37" s="15" t="s">
        <v>35</v>
      </c>
      <c r="F37" s="14" t="s">
        <v>36</v>
      </c>
      <c r="G37" s="14" t="s">
        <v>63</v>
      </c>
      <c r="H37" s="14" t="s">
        <v>145</v>
      </c>
      <c r="I37" s="14" t="s">
        <v>20</v>
      </c>
      <c r="J37" s="2">
        <v>78463190</v>
      </c>
      <c r="K37" s="2">
        <f>+J37</f>
        <v>78463190</v>
      </c>
      <c r="L37" s="16">
        <v>45702</v>
      </c>
      <c r="M37" s="16">
        <v>45716</v>
      </c>
      <c r="N37" s="16">
        <v>45907</v>
      </c>
      <c r="O37" s="2"/>
      <c r="P37" s="2">
        <v>78463190</v>
      </c>
      <c r="Q37" s="17">
        <v>8516702.9700000007</v>
      </c>
      <c r="R37" s="18">
        <f ca="1">IF('DIFERENTES DE CPS'!$M37="SIN INICIO",0,IF((((TODAY()-M37)*100%)/(N37-M37))&gt;=100%,"100%",(((TODAY()-M37)*100%)/(N37-M37))))</f>
        <v>0.93193717277486909</v>
      </c>
      <c r="S37" s="2">
        <f>+'DIFERENTES DE CPS'!$P37-'DIFERENTES DE CPS'!$Q37</f>
        <v>69946487.030000001</v>
      </c>
      <c r="T37" s="19" t="s">
        <v>146</v>
      </c>
      <c r="V37" s="10">
        <v>2025</v>
      </c>
      <c r="W37" s="10" t="s">
        <v>248</v>
      </c>
      <c r="X37" s="10" t="s">
        <v>144</v>
      </c>
      <c r="Y37" s="10" t="s">
        <v>34</v>
      </c>
      <c r="Z37" s="10" t="s">
        <v>35</v>
      </c>
      <c r="AA37" s="10" t="s">
        <v>36</v>
      </c>
      <c r="AB37" s="10" t="s">
        <v>63</v>
      </c>
      <c r="AC37" s="10" t="s">
        <v>145</v>
      </c>
      <c r="AD37" s="10" t="s">
        <v>20</v>
      </c>
      <c r="AE37" s="10">
        <v>78463190</v>
      </c>
      <c r="AF37" s="10">
        <v>78463190</v>
      </c>
      <c r="AG37" s="10">
        <v>45702</v>
      </c>
      <c r="AH37" s="10">
        <v>45716</v>
      </c>
      <c r="AI37" s="10">
        <v>45907</v>
      </c>
      <c r="AK37" s="10">
        <v>78463190</v>
      </c>
      <c r="AM37" s="10">
        <v>0.82198952879581155</v>
      </c>
      <c r="AN37" s="10">
        <v>78463190</v>
      </c>
      <c r="AO37" s="10" t="s">
        <v>146</v>
      </c>
    </row>
    <row r="38" spans="1:41" x14ac:dyDescent="0.25">
      <c r="A38" s="11">
        <v>2025</v>
      </c>
      <c r="B38" s="12" t="s">
        <v>249</v>
      </c>
      <c r="C38" s="13" t="s">
        <v>147</v>
      </c>
      <c r="D38" s="14" t="s">
        <v>34</v>
      </c>
      <c r="E38" s="15" t="s">
        <v>35</v>
      </c>
      <c r="F38" s="14" t="s">
        <v>36</v>
      </c>
      <c r="G38" s="14" t="s">
        <v>63</v>
      </c>
      <c r="H38" s="14" t="s">
        <v>148</v>
      </c>
      <c r="I38" s="14" t="s">
        <v>20</v>
      </c>
      <c r="J38" s="2">
        <v>134093841</v>
      </c>
      <c r="K38" s="2">
        <f>+J38</f>
        <v>134093841</v>
      </c>
      <c r="L38" s="16">
        <v>45702</v>
      </c>
      <c r="M38" s="16">
        <v>45706</v>
      </c>
      <c r="N38" s="16">
        <v>45907</v>
      </c>
      <c r="O38" s="2"/>
      <c r="P38" s="2">
        <v>134093841</v>
      </c>
      <c r="Q38" s="17">
        <v>0</v>
      </c>
      <c r="R38" s="18">
        <f ca="1">IF('DIFERENTES DE CPS'!$M38="SIN INICIO",0,IF((((TODAY()-M38)*100%)/(N38-M38))&gt;=100%,"100%",(((TODAY()-M38)*100%)/(N38-M38))))</f>
        <v>0.93532338308457708</v>
      </c>
      <c r="S38" s="2">
        <f>+'DIFERENTES DE CPS'!$P38-'DIFERENTES DE CPS'!$Q38</f>
        <v>134093841</v>
      </c>
      <c r="T38" s="19" t="s">
        <v>149</v>
      </c>
      <c r="V38" s="10">
        <v>2025</v>
      </c>
      <c r="W38" s="10" t="s">
        <v>249</v>
      </c>
      <c r="X38" s="10" t="s">
        <v>147</v>
      </c>
      <c r="Y38" s="10" t="s">
        <v>34</v>
      </c>
      <c r="Z38" s="10" t="s">
        <v>35</v>
      </c>
      <c r="AA38" s="10" t="s">
        <v>36</v>
      </c>
      <c r="AB38" s="10" t="s">
        <v>63</v>
      </c>
      <c r="AC38" s="10" t="s">
        <v>148</v>
      </c>
      <c r="AD38" s="10" t="s">
        <v>20</v>
      </c>
      <c r="AE38" s="10">
        <v>134093841</v>
      </c>
      <c r="AF38" s="10">
        <v>134093841</v>
      </c>
      <c r="AG38" s="10">
        <v>45702</v>
      </c>
      <c r="AH38" s="10">
        <v>45706</v>
      </c>
      <c r="AI38" s="10">
        <v>45907</v>
      </c>
      <c r="AK38" s="10">
        <v>134093841</v>
      </c>
      <c r="AM38" s="10">
        <v>0.8308457711442786</v>
      </c>
      <c r="AN38" s="10">
        <v>134093841</v>
      </c>
      <c r="AO38" s="10" t="s">
        <v>149</v>
      </c>
    </row>
    <row r="39" spans="1:41" x14ac:dyDescent="0.25">
      <c r="A39" s="11">
        <v>2025</v>
      </c>
      <c r="B39" s="12" t="s">
        <v>150</v>
      </c>
      <c r="C39" s="13" t="s">
        <v>151</v>
      </c>
      <c r="D39" s="14" t="s">
        <v>34</v>
      </c>
      <c r="E39" s="15" t="s">
        <v>152</v>
      </c>
      <c r="F39" s="14" t="s">
        <v>153</v>
      </c>
      <c r="G39" s="14" t="s">
        <v>154</v>
      </c>
      <c r="H39" s="14" t="s">
        <v>155</v>
      </c>
      <c r="I39" s="14" t="s">
        <v>20</v>
      </c>
      <c r="J39" s="2">
        <v>38000000</v>
      </c>
      <c r="K39" s="2">
        <f>+J39</f>
        <v>38000000</v>
      </c>
      <c r="L39" s="16">
        <v>45716</v>
      </c>
      <c r="M39" s="16">
        <v>45720</v>
      </c>
      <c r="N39" s="16">
        <v>46022</v>
      </c>
      <c r="O39" s="2"/>
      <c r="P39" s="2">
        <v>38000000</v>
      </c>
      <c r="Q39" s="17">
        <v>4584265.49</v>
      </c>
      <c r="R39" s="18">
        <f ca="1">IF('DIFERENTES DE CPS'!$M39="SIN INICIO",0,IF((((TODAY()-M39)*100%)/(N39-M39))&gt;=100%,"100%",(((TODAY()-M39)*100%)/(N39-M39))))</f>
        <v>0.57615894039735094</v>
      </c>
      <c r="S39" s="2">
        <f>+'DIFERENTES DE CPS'!$P39-'DIFERENTES DE CPS'!$Q39</f>
        <v>33415734.509999998</v>
      </c>
      <c r="T39" s="19" t="s">
        <v>156</v>
      </c>
      <c r="V39" s="10">
        <v>2025</v>
      </c>
      <c r="W39" s="10" t="s">
        <v>150</v>
      </c>
      <c r="X39" s="10" t="s">
        <v>151</v>
      </c>
      <c r="Y39" s="10" t="s">
        <v>34</v>
      </c>
      <c r="Z39" s="10" t="s">
        <v>152</v>
      </c>
      <c r="AA39" s="10" t="s">
        <v>153</v>
      </c>
      <c r="AB39" s="10" t="s">
        <v>154</v>
      </c>
      <c r="AC39" s="10" t="s">
        <v>155</v>
      </c>
      <c r="AD39" s="10" t="s">
        <v>20</v>
      </c>
      <c r="AE39" s="10">
        <v>38000000</v>
      </c>
      <c r="AF39" s="10">
        <v>38000000</v>
      </c>
      <c r="AG39" s="10">
        <v>45716</v>
      </c>
      <c r="AH39" s="10">
        <v>45720</v>
      </c>
      <c r="AI39" s="10">
        <v>46022</v>
      </c>
      <c r="AK39" s="10">
        <v>38000000</v>
      </c>
      <c r="AM39" s="10">
        <v>0.50662251655629142</v>
      </c>
      <c r="AN39" s="10">
        <v>38000000</v>
      </c>
      <c r="AO39" s="10" t="s">
        <v>156</v>
      </c>
    </row>
    <row r="40" spans="1:41" x14ac:dyDescent="0.25">
      <c r="A40" s="11">
        <v>2025</v>
      </c>
      <c r="B40" s="12" t="s">
        <v>157</v>
      </c>
      <c r="C40" s="13" t="s">
        <v>157</v>
      </c>
      <c r="D40" s="14" t="s">
        <v>34</v>
      </c>
      <c r="E40" s="15" t="s">
        <v>45</v>
      </c>
      <c r="F40" s="14" t="s">
        <v>18</v>
      </c>
      <c r="G40" s="14" t="s">
        <v>158</v>
      </c>
      <c r="H40" s="14" t="s">
        <v>159</v>
      </c>
      <c r="I40" s="14" t="s">
        <v>22</v>
      </c>
      <c r="J40" s="2">
        <v>500000000</v>
      </c>
      <c r="K40" s="2">
        <f>+J40</f>
        <v>500000000</v>
      </c>
      <c r="L40" s="16">
        <v>45722</v>
      </c>
      <c r="M40" s="16">
        <v>45726</v>
      </c>
      <c r="N40" s="16">
        <v>45991</v>
      </c>
      <c r="O40" s="2"/>
      <c r="P40" s="2">
        <v>500000000</v>
      </c>
      <c r="Q40" s="17">
        <v>0</v>
      </c>
      <c r="R40" s="18">
        <f ca="1">IF('DIFERENTES DE CPS'!$M40="SIN INICIO",0,IF((((TODAY()-M40)*100%)/(N40-M40))&gt;=100%,"100%",(((TODAY()-M40)*100%)/(N40-M40))))</f>
        <v>0.63396226415094337</v>
      </c>
      <c r="S40" s="2">
        <f>+'DIFERENTES DE CPS'!$P40-'DIFERENTES DE CPS'!$Q40</f>
        <v>500000000</v>
      </c>
      <c r="T40" s="19" t="s">
        <v>160</v>
      </c>
      <c r="V40" s="10">
        <v>2025</v>
      </c>
      <c r="W40" s="10" t="s">
        <v>157</v>
      </c>
      <c r="X40" s="10" t="s">
        <v>157</v>
      </c>
      <c r="Y40" s="10" t="s">
        <v>34</v>
      </c>
      <c r="Z40" s="10" t="s">
        <v>45</v>
      </c>
      <c r="AA40" s="10" t="s">
        <v>18</v>
      </c>
      <c r="AB40" s="10" t="s">
        <v>158</v>
      </c>
      <c r="AC40" s="10" t="s">
        <v>159</v>
      </c>
      <c r="AD40" s="10" t="s">
        <v>22</v>
      </c>
      <c r="AE40" s="10">
        <v>500000000</v>
      </c>
      <c r="AF40" s="10">
        <v>500000000</v>
      </c>
      <c r="AG40" s="10">
        <v>45722</v>
      </c>
      <c r="AH40" s="10">
        <v>45726</v>
      </c>
      <c r="AI40" s="10">
        <v>45991</v>
      </c>
      <c r="AK40" s="10">
        <v>500000000</v>
      </c>
      <c r="AM40" s="10">
        <v>0.55471698113207546</v>
      </c>
      <c r="AN40" s="10">
        <v>500000000</v>
      </c>
      <c r="AO40" s="10" t="s">
        <v>160</v>
      </c>
    </row>
    <row r="41" spans="1:41" x14ac:dyDescent="0.25">
      <c r="A41" s="11">
        <v>2025</v>
      </c>
      <c r="B41" s="12" t="s">
        <v>250</v>
      </c>
      <c r="C41" s="13" t="s">
        <v>161</v>
      </c>
      <c r="D41" s="14" t="s">
        <v>34</v>
      </c>
      <c r="E41" s="15" t="s">
        <v>35</v>
      </c>
      <c r="F41" s="14" t="s">
        <v>36</v>
      </c>
      <c r="G41" s="14" t="s">
        <v>129</v>
      </c>
      <c r="H41" s="14" t="s">
        <v>162</v>
      </c>
      <c r="I41" s="14" t="s">
        <v>20</v>
      </c>
      <c r="J41" s="2">
        <v>54033130</v>
      </c>
      <c r="K41" s="2">
        <f>+J41</f>
        <v>54033130</v>
      </c>
      <c r="L41" s="16">
        <v>45729</v>
      </c>
      <c r="M41" s="16">
        <v>45733</v>
      </c>
      <c r="N41" s="16">
        <v>45907</v>
      </c>
      <c r="O41" s="2"/>
      <c r="P41" s="2">
        <v>54033130</v>
      </c>
      <c r="Q41" s="17">
        <v>5367822</v>
      </c>
      <c r="R41" s="18">
        <f ca="1">IF('DIFERENTES DE CPS'!$M41="SIN INICIO",0,IF((((TODAY()-M41)*100%)/(N41-M41))&gt;=100%,"100%",(((TODAY()-M41)*100%)/(N41-M41))))</f>
        <v>0.92528735632183912</v>
      </c>
      <c r="S41" s="2">
        <f>+'DIFERENTES DE CPS'!$P41-'DIFERENTES DE CPS'!$Q41</f>
        <v>48665308</v>
      </c>
      <c r="T41" s="19" t="s">
        <v>163</v>
      </c>
      <c r="V41" s="10">
        <v>2025</v>
      </c>
      <c r="W41" s="10" t="s">
        <v>250</v>
      </c>
      <c r="X41" s="10" t="s">
        <v>161</v>
      </c>
      <c r="Y41" s="10" t="s">
        <v>34</v>
      </c>
      <c r="Z41" s="10" t="s">
        <v>35</v>
      </c>
      <c r="AA41" s="10" t="s">
        <v>36</v>
      </c>
      <c r="AB41" s="10" t="s">
        <v>129</v>
      </c>
      <c r="AC41" s="10" t="s">
        <v>162</v>
      </c>
      <c r="AD41" s="10" t="s">
        <v>20</v>
      </c>
      <c r="AE41" s="10">
        <v>54033130</v>
      </c>
      <c r="AF41" s="10">
        <v>54033130</v>
      </c>
      <c r="AG41" s="10">
        <v>45729</v>
      </c>
      <c r="AH41" s="10">
        <v>45733</v>
      </c>
      <c r="AI41" s="10">
        <v>45907</v>
      </c>
      <c r="AK41" s="10">
        <v>54033130</v>
      </c>
      <c r="AM41" s="10">
        <v>0.8045977011494253</v>
      </c>
      <c r="AN41" s="10">
        <v>54033130</v>
      </c>
      <c r="AO41" s="10" t="s">
        <v>163</v>
      </c>
    </row>
    <row r="42" spans="1:41" x14ac:dyDescent="0.25">
      <c r="A42" s="11">
        <v>2025</v>
      </c>
      <c r="B42" s="12" t="s">
        <v>164</v>
      </c>
      <c r="C42" s="13" t="s">
        <v>164</v>
      </c>
      <c r="D42" s="14" t="s">
        <v>34</v>
      </c>
      <c r="E42" s="15" t="s">
        <v>45</v>
      </c>
      <c r="F42" s="14" t="s">
        <v>165</v>
      </c>
      <c r="G42" s="14" t="s">
        <v>166</v>
      </c>
      <c r="H42" s="14" t="s">
        <v>167</v>
      </c>
      <c r="I42" s="14" t="s">
        <v>19</v>
      </c>
      <c r="J42" s="2">
        <v>176502071</v>
      </c>
      <c r="K42" s="2">
        <f>+J42</f>
        <v>176502071</v>
      </c>
      <c r="L42" s="16">
        <v>45733</v>
      </c>
      <c r="M42" s="16">
        <v>45733</v>
      </c>
      <c r="N42" s="16">
        <v>45991</v>
      </c>
      <c r="O42" s="2"/>
      <c r="P42" s="2">
        <v>176502071</v>
      </c>
      <c r="Q42" s="17">
        <v>0</v>
      </c>
      <c r="R42" s="18">
        <f ca="1">IF('DIFERENTES DE CPS'!$M42="SIN INICIO",0,IF((((TODAY()-M42)*100%)/(N42-M42))&gt;=100%,"100%",(((TODAY()-M42)*100%)/(N42-M42))))</f>
        <v>0.62403100775193798</v>
      </c>
      <c r="S42" s="2">
        <f>+'DIFERENTES DE CPS'!$P42-'DIFERENTES DE CPS'!$Q42</f>
        <v>176502071</v>
      </c>
      <c r="T42" s="19" t="s">
        <v>168</v>
      </c>
      <c r="V42" s="10">
        <v>2025</v>
      </c>
      <c r="W42" s="10" t="s">
        <v>164</v>
      </c>
      <c r="X42" s="10" t="s">
        <v>164</v>
      </c>
      <c r="Y42" s="10" t="s">
        <v>34</v>
      </c>
      <c r="Z42" s="10" t="s">
        <v>45</v>
      </c>
      <c r="AA42" s="10" t="s">
        <v>165</v>
      </c>
      <c r="AB42" s="10" t="s">
        <v>166</v>
      </c>
      <c r="AC42" s="10" t="s">
        <v>167</v>
      </c>
      <c r="AD42" s="10" t="s">
        <v>19</v>
      </c>
      <c r="AE42" s="10">
        <v>176502071</v>
      </c>
      <c r="AF42" s="10">
        <v>176502071</v>
      </c>
      <c r="AG42" s="10">
        <v>45733</v>
      </c>
      <c r="AH42" s="10">
        <v>45733</v>
      </c>
      <c r="AI42" s="10">
        <v>45991</v>
      </c>
      <c r="AK42" s="10">
        <v>176502071</v>
      </c>
      <c r="AM42" s="10">
        <v>0.54263565891472865</v>
      </c>
      <c r="AN42" s="10">
        <v>176502071</v>
      </c>
      <c r="AO42" s="10" t="s">
        <v>168</v>
      </c>
    </row>
    <row r="43" spans="1:41" x14ac:dyDescent="0.25">
      <c r="A43" s="11">
        <v>2025</v>
      </c>
      <c r="B43" s="12" t="s">
        <v>169</v>
      </c>
      <c r="C43" s="13" t="s">
        <v>169</v>
      </c>
      <c r="D43" s="14" t="s">
        <v>34</v>
      </c>
      <c r="E43" s="15" t="s">
        <v>45</v>
      </c>
      <c r="F43" s="14" t="s">
        <v>51</v>
      </c>
      <c r="G43" s="14" t="s">
        <v>170</v>
      </c>
      <c r="H43" s="14" t="s">
        <v>171</v>
      </c>
      <c r="I43" s="14" t="s">
        <v>23</v>
      </c>
      <c r="J43" s="2">
        <v>13391309598</v>
      </c>
      <c r="K43" s="2">
        <f>+J43</f>
        <v>13391309598</v>
      </c>
      <c r="L43" s="16">
        <v>45735</v>
      </c>
      <c r="M43" s="16">
        <v>45736</v>
      </c>
      <c r="N43" s="16">
        <v>46022</v>
      </c>
      <c r="O43" s="2"/>
      <c r="P43" s="2">
        <v>13391309598</v>
      </c>
      <c r="Q43" s="17">
        <v>5045749464.5600004</v>
      </c>
      <c r="R43" s="18">
        <f ca="1">IF('DIFERENTES DE CPS'!$M43="SIN INICIO",0,IF((((TODAY()-M43)*100%)/(N43-M43))&gt;=100%,"100%",(((TODAY()-M43)*100%)/(N43-M43))))</f>
        <v>0.55244755244755239</v>
      </c>
      <c r="S43" s="2">
        <f>+'DIFERENTES DE CPS'!$P43-'DIFERENTES DE CPS'!$Q43</f>
        <v>8345560133.4399996</v>
      </c>
      <c r="T43" s="19" t="s">
        <v>29</v>
      </c>
      <c r="V43" s="10">
        <v>2025</v>
      </c>
      <c r="W43" s="10" t="s">
        <v>169</v>
      </c>
      <c r="X43" s="10" t="s">
        <v>169</v>
      </c>
      <c r="Y43" s="10" t="s">
        <v>34</v>
      </c>
      <c r="Z43" s="10" t="s">
        <v>45</v>
      </c>
      <c r="AA43" s="10" t="s">
        <v>51</v>
      </c>
      <c r="AB43" s="10" t="s">
        <v>170</v>
      </c>
      <c r="AC43" s="10" t="s">
        <v>171</v>
      </c>
      <c r="AD43" s="10" t="s">
        <v>23</v>
      </c>
      <c r="AE43" s="10">
        <v>13391309598</v>
      </c>
      <c r="AF43" s="10">
        <v>13391309598</v>
      </c>
      <c r="AG43" s="10">
        <v>45735</v>
      </c>
      <c r="AH43" s="10">
        <v>45736</v>
      </c>
      <c r="AI43" s="10">
        <v>46022</v>
      </c>
      <c r="AK43" s="10">
        <v>13391309598</v>
      </c>
      <c r="AM43" s="10">
        <v>0.47902097902097901</v>
      </c>
      <c r="AN43" s="10">
        <v>13391309598</v>
      </c>
      <c r="AO43" s="10" t="s">
        <v>29</v>
      </c>
    </row>
    <row r="44" spans="1:41" x14ac:dyDescent="0.25">
      <c r="A44" s="11">
        <v>2025</v>
      </c>
      <c r="B44" s="12" t="s">
        <v>172</v>
      </c>
      <c r="C44" s="13" t="s">
        <v>172</v>
      </c>
      <c r="D44" s="14" t="s">
        <v>34</v>
      </c>
      <c r="E44" s="15" t="s">
        <v>45</v>
      </c>
      <c r="F44" s="14" t="s">
        <v>173</v>
      </c>
      <c r="G44" s="14" t="s">
        <v>174</v>
      </c>
      <c r="H44" s="14" t="s">
        <v>175</v>
      </c>
      <c r="I44" s="14" t="s">
        <v>20</v>
      </c>
      <c r="J44" s="2">
        <v>40083333</v>
      </c>
      <c r="K44" s="2">
        <f>+J44</f>
        <v>40083333</v>
      </c>
      <c r="L44" s="16">
        <v>45742</v>
      </c>
      <c r="M44" s="16">
        <v>45742</v>
      </c>
      <c r="N44" s="16">
        <v>45930</v>
      </c>
      <c r="O44" s="2"/>
      <c r="P44" s="2">
        <v>40083333</v>
      </c>
      <c r="Q44" s="17">
        <v>7583333</v>
      </c>
      <c r="R44" s="18">
        <f ca="1">IF('DIFERENTES DE CPS'!$M44="SIN INICIO",0,IF((((TODAY()-M44)*100%)/(N44-M44))&gt;=100%,"100%",(((TODAY()-M44)*100%)/(N44-M44))))</f>
        <v>0.80851063829787229</v>
      </c>
      <c r="S44" s="2">
        <f>+'DIFERENTES DE CPS'!$P44-'DIFERENTES DE CPS'!$Q44</f>
        <v>32500000</v>
      </c>
      <c r="T44" s="19" t="s">
        <v>272</v>
      </c>
      <c r="V44" s="10">
        <v>2025</v>
      </c>
      <c r="W44" s="10" t="s">
        <v>172</v>
      </c>
      <c r="X44" s="10" t="s">
        <v>172</v>
      </c>
      <c r="Y44" s="10" t="s">
        <v>34</v>
      </c>
      <c r="Z44" s="10" t="s">
        <v>45</v>
      </c>
      <c r="AA44" s="10" t="s">
        <v>173</v>
      </c>
      <c r="AB44" s="10" t="s">
        <v>174</v>
      </c>
      <c r="AC44" s="10" t="s">
        <v>175</v>
      </c>
      <c r="AD44" s="10" t="s">
        <v>20</v>
      </c>
      <c r="AE44" s="10">
        <v>40083333</v>
      </c>
      <c r="AF44" s="10">
        <v>40083333</v>
      </c>
      <c r="AG44" s="10">
        <v>45742</v>
      </c>
      <c r="AH44" s="10">
        <v>45742</v>
      </c>
      <c r="AI44" s="10">
        <v>45930</v>
      </c>
      <c r="AK44" s="10">
        <v>40083333</v>
      </c>
      <c r="AM44" s="10">
        <v>0.69680851063829785</v>
      </c>
      <c r="AN44" s="10">
        <v>40083333</v>
      </c>
      <c r="AO44" s="10" t="s">
        <v>272</v>
      </c>
    </row>
    <row r="45" spans="1:41" x14ac:dyDescent="0.25">
      <c r="A45" s="11">
        <v>2025</v>
      </c>
      <c r="B45" s="12" t="s">
        <v>176</v>
      </c>
      <c r="C45" s="13" t="s">
        <v>176</v>
      </c>
      <c r="D45" s="14" t="s">
        <v>34</v>
      </c>
      <c r="E45" s="15" t="s">
        <v>45</v>
      </c>
      <c r="F45" s="14" t="s">
        <v>28</v>
      </c>
      <c r="G45" s="14" t="s">
        <v>177</v>
      </c>
      <c r="H45" s="14" t="s">
        <v>178</v>
      </c>
      <c r="I45" s="14" t="s">
        <v>27</v>
      </c>
      <c r="J45" s="2">
        <v>398428617</v>
      </c>
      <c r="K45" s="2">
        <f>+J45</f>
        <v>398428617</v>
      </c>
      <c r="L45" s="16">
        <v>45756</v>
      </c>
      <c r="M45" s="16">
        <v>45762</v>
      </c>
      <c r="N45" s="16">
        <v>46010</v>
      </c>
      <c r="O45" s="2"/>
      <c r="P45" s="2">
        <v>398428617</v>
      </c>
      <c r="Q45" s="17">
        <v>0</v>
      </c>
      <c r="R45" s="18">
        <f ca="1">IF('DIFERENTES DE CPS'!$M45="SIN INICIO",0,IF((((TODAY()-M45)*100%)/(N45-M45))&gt;=100%,"100%",(((TODAY()-M45)*100%)/(N45-M45))))</f>
        <v>0.532258064516129</v>
      </c>
      <c r="S45" s="2">
        <f>+'DIFERENTES DE CPS'!$P45-'DIFERENTES DE CPS'!$Q45</f>
        <v>398428617</v>
      </c>
      <c r="T45" s="19" t="s">
        <v>273</v>
      </c>
      <c r="V45" s="10">
        <v>2025</v>
      </c>
      <c r="W45" s="10" t="s">
        <v>176</v>
      </c>
      <c r="X45" s="10" t="s">
        <v>176</v>
      </c>
      <c r="Y45" s="10" t="s">
        <v>34</v>
      </c>
      <c r="Z45" s="10" t="s">
        <v>45</v>
      </c>
      <c r="AA45" s="10" t="s">
        <v>28</v>
      </c>
      <c r="AB45" s="10" t="s">
        <v>177</v>
      </c>
      <c r="AC45" s="10" t="s">
        <v>178</v>
      </c>
      <c r="AD45" s="10" t="s">
        <v>27</v>
      </c>
      <c r="AE45" s="10">
        <v>398428617</v>
      </c>
      <c r="AF45" s="10">
        <v>398428617</v>
      </c>
      <c r="AG45" s="10">
        <v>45756</v>
      </c>
      <c r="AH45" s="10">
        <v>45762</v>
      </c>
      <c r="AI45" s="10">
        <v>46010</v>
      </c>
      <c r="AK45" s="10">
        <v>398428617</v>
      </c>
      <c r="AM45" s="10">
        <v>0.44758064516129031</v>
      </c>
      <c r="AN45" s="10">
        <v>398428617</v>
      </c>
      <c r="AO45" s="10" t="s">
        <v>273</v>
      </c>
    </row>
    <row r="46" spans="1:41" x14ac:dyDescent="0.25">
      <c r="A46" s="11">
        <v>2025</v>
      </c>
      <c r="B46" s="12" t="s">
        <v>251</v>
      </c>
      <c r="C46" s="13" t="s">
        <v>179</v>
      </c>
      <c r="D46" s="14" t="s">
        <v>34</v>
      </c>
      <c r="E46" s="15" t="s">
        <v>35</v>
      </c>
      <c r="F46" s="14" t="s">
        <v>36</v>
      </c>
      <c r="G46" s="14" t="s">
        <v>180</v>
      </c>
      <c r="H46" s="14" t="s">
        <v>181</v>
      </c>
      <c r="I46" s="14" t="s">
        <v>19</v>
      </c>
      <c r="J46" s="2">
        <v>3939999999</v>
      </c>
      <c r="K46" s="2">
        <f>+J46</f>
        <v>3939999999</v>
      </c>
      <c r="L46" s="16">
        <v>45748</v>
      </c>
      <c r="M46" s="16">
        <v>45748</v>
      </c>
      <c r="N46" s="16">
        <v>45925</v>
      </c>
      <c r="O46" s="2"/>
      <c r="P46" s="2">
        <v>3939999999</v>
      </c>
      <c r="Q46" s="17">
        <v>1996429994.3600001</v>
      </c>
      <c r="R46" s="18">
        <f ca="1">IF('DIFERENTES DE CPS'!$M46="SIN INICIO",0,IF((((TODAY()-M46)*100%)/(N46-M46))&gt;=100%,"100%",(((TODAY()-M46)*100%)/(N46-M46))))</f>
        <v>0.82485875706214684</v>
      </c>
      <c r="S46" s="2">
        <f>+'DIFERENTES DE CPS'!$P46-'DIFERENTES DE CPS'!$Q46</f>
        <v>1943570004.6399999</v>
      </c>
      <c r="T46" s="19" t="s">
        <v>182</v>
      </c>
      <c r="V46" s="10">
        <v>2025</v>
      </c>
      <c r="W46" s="10" t="s">
        <v>251</v>
      </c>
      <c r="X46" s="10" t="s">
        <v>179</v>
      </c>
      <c r="Y46" s="10" t="s">
        <v>34</v>
      </c>
      <c r="Z46" s="10" t="s">
        <v>35</v>
      </c>
      <c r="AA46" s="10" t="s">
        <v>36</v>
      </c>
      <c r="AB46" s="10" t="s">
        <v>180</v>
      </c>
      <c r="AC46" s="10" t="s">
        <v>181</v>
      </c>
      <c r="AD46" s="10" t="s">
        <v>19</v>
      </c>
      <c r="AE46" s="10">
        <v>3939999999</v>
      </c>
      <c r="AF46" s="10">
        <v>3939999999</v>
      </c>
      <c r="AG46" s="10">
        <v>45748</v>
      </c>
      <c r="AH46" s="10">
        <v>45748</v>
      </c>
      <c r="AI46" s="10">
        <v>45925</v>
      </c>
      <c r="AK46" s="10">
        <v>3939999999</v>
      </c>
      <c r="AM46" s="10">
        <v>0.70621468926553677</v>
      </c>
      <c r="AN46" s="10">
        <v>3939999999</v>
      </c>
      <c r="AO46" s="10" t="s">
        <v>182</v>
      </c>
    </row>
    <row r="47" spans="1:41" x14ac:dyDescent="0.25">
      <c r="A47" s="11">
        <v>2025</v>
      </c>
      <c r="B47" s="12" t="s">
        <v>252</v>
      </c>
      <c r="C47" s="13" t="s">
        <v>183</v>
      </c>
      <c r="D47" s="14" t="s">
        <v>34</v>
      </c>
      <c r="E47" s="15" t="s">
        <v>35</v>
      </c>
      <c r="F47" s="14" t="s">
        <v>36</v>
      </c>
      <c r="G47" s="14" t="s">
        <v>184</v>
      </c>
      <c r="H47" s="14" t="s">
        <v>185</v>
      </c>
      <c r="I47" s="14" t="s">
        <v>215</v>
      </c>
      <c r="J47" s="2">
        <v>198515800</v>
      </c>
      <c r="K47" s="2">
        <f>+J47</f>
        <v>198515800</v>
      </c>
      <c r="L47" s="16">
        <v>45748</v>
      </c>
      <c r="M47" s="16">
        <v>45748</v>
      </c>
      <c r="N47" s="16">
        <v>45961</v>
      </c>
      <c r="O47" s="2"/>
      <c r="P47" s="2">
        <v>198515800</v>
      </c>
      <c r="Q47" s="17">
        <v>0</v>
      </c>
      <c r="R47" s="18">
        <f ca="1">IF('DIFERENTES DE CPS'!$M47="SIN INICIO",0,IF((((TODAY()-M47)*100%)/(N47-M47))&gt;=100%,"100%",(((TODAY()-M47)*100%)/(N47-M47))))</f>
        <v>0.68544600938967137</v>
      </c>
      <c r="S47" s="2">
        <f>+'DIFERENTES DE CPS'!$P47-'DIFERENTES DE CPS'!$Q47</f>
        <v>198515800</v>
      </c>
      <c r="T47" s="19" t="s">
        <v>186</v>
      </c>
      <c r="V47" s="10">
        <v>2025</v>
      </c>
      <c r="W47" s="10" t="s">
        <v>252</v>
      </c>
      <c r="X47" s="10" t="s">
        <v>183</v>
      </c>
      <c r="Y47" s="10" t="s">
        <v>34</v>
      </c>
      <c r="Z47" s="10" t="s">
        <v>35</v>
      </c>
      <c r="AA47" s="10" t="s">
        <v>36</v>
      </c>
      <c r="AB47" s="10" t="s">
        <v>184</v>
      </c>
      <c r="AC47" s="10" t="s">
        <v>185</v>
      </c>
      <c r="AD47" s="10" t="s">
        <v>215</v>
      </c>
      <c r="AE47" s="10">
        <v>198515800</v>
      </c>
      <c r="AF47" s="10">
        <v>198515800</v>
      </c>
      <c r="AG47" s="10">
        <v>45748</v>
      </c>
      <c r="AH47" s="10">
        <v>45748</v>
      </c>
      <c r="AI47" s="10">
        <v>45961</v>
      </c>
      <c r="AK47" s="10">
        <v>198515800</v>
      </c>
      <c r="AM47" s="10">
        <v>0.58685446009389675</v>
      </c>
      <c r="AN47" s="10">
        <v>198515800</v>
      </c>
      <c r="AO47" s="10" t="s">
        <v>186</v>
      </c>
    </row>
    <row r="48" spans="1:41" x14ac:dyDescent="0.25">
      <c r="A48" s="11">
        <v>2025</v>
      </c>
      <c r="B48" s="12" t="s">
        <v>253</v>
      </c>
      <c r="C48" s="13" t="s">
        <v>187</v>
      </c>
      <c r="D48" s="14" t="s">
        <v>34</v>
      </c>
      <c r="E48" s="15" t="s">
        <v>35</v>
      </c>
      <c r="F48" s="14" t="s">
        <v>36</v>
      </c>
      <c r="G48" s="14" t="s">
        <v>188</v>
      </c>
      <c r="H48" s="14" t="s">
        <v>189</v>
      </c>
      <c r="I48" s="14" t="s">
        <v>19</v>
      </c>
      <c r="J48" s="2">
        <v>303922430</v>
      </c>
      <c r="K48" s="2">
        <f>+J48</f>
        <v>303922430</v>
      </c>
      <c r="L48" s="16">
        <v>45754</v>
      </c>
      <c r="M48" s="16">
        <v>45756</v>
      </c>
      <c r="N48" s="16">
        <v>45961</v>
      </c>
      <c r="O48" s="2"/>
      <c r="P48" s="2">
        <v>303922430</v>
      </c>
      <c r="Q48" s="17">
        <v>0</v>
      </c>
      <c r="R48" s="18">
        <f ca="1">IF('DIFERENTES DE CPS'!$M48="SIN INICIO",0,IF((((TODAY()-M48)*100%)/(N48-M48))&gt;=100%,"100%",(((TODAY()-M48)*100%)/(N48-M48))))</f>
        <v>0.67317073170731712</v>
      </c>
      <c r="S48" s="2">
        <f>+'DIFERENTES DE CPS'!$P48-'DIFERENTES DE CPS'!$Q48</f>
        <v>303922430</v>
      </c>
      <c r="T48" s="19" t="s">
        <v>190</v>
      </c>
      <c r="V48" s="10">
        <v>2025</v>
      </c>
      <c r="W48" s="10" t="s">
        <v>253</v>
      </c>
      <c r="X48" s="10" t="s">
        <v>187</v>
      </c>
      <c r="Y48" s="10" t="s">
        <v>34</v>
      </c>
      <c r="Z48" s="10" t="s">
        <v>35</v>
      </c>
      <c r="AA48" s="10" t="s">
        <v>36</v>
      </c>
      <c r="AB48" s="10" t="s">
        <v>188</v>
      </c>
      <c r="AC48" s="10" t="s">
        <v>189</v>
      </c>
      <c r="AD48" s="10" t="s">
        <v>19</v>
      </c>
      <c r="AE48" s="10">
        <v>303922430</v>
      </c>
      <c r="AF48" s="10">
        <v>303922430</v>
      </c>
      <c r="AG48" s="10">
        <v>45754</v>
      </c>
      <c r="AH48" s="10">
        <v>45756</v>
      </c>
      <c r="AI48" s="10">
        <v>45961</v>
      </c>
      <c r="AK48" s="10">
        <v>303922430</v>
      </c>
      <c r="AM48" s="10">
        <v>0.57073170731707312</v>
      </c>
      <c r="AN48" s="10">
        <v>303922430</v>
      </c>
      <c r="AO48" s="10" t="s">
        <v>190</v>
      </c>
    </row>
    <row r="49" spans="1:41" x14ac:dyDescent="0.25">
      <c r="A49" s="11">
        <v>2025</v>
      </c>
      <c r="B49" s="12" t="s">
        <v>191</v>
      </c>
      <c r="C49" s="13" t="s">
        <v>191</v>
      </c>
      <c r="D49" s="14" t="s">
        <v>34</v>
      </c>
      <c r="E49" s="15" t="s">
        <v>45</v>
      </c>
      <c r="F49" s="14" t="s">
        <v>28</v>
      </c>
      <c r="G49" s="14" t="s">
        <v>192</v>
      </c>
      <c r="H49" s="14" t="s">
        <v>159</v>
      </c>
      <c r="I49" s="14" t="s">
        <v>22</v>
      </c>
      <c r="J49" s="2">
        <v>500000000</v>
      </c>
      <c r="K49" s="2">
        <f>+J49</f>
        <v>500000000</v>
      </c>
      <c r="L49" s="16">
        <v>45771</v>
      </c>
      <c r="M49" s="16">
        <v>45776</v>
      </c>
      <c r="N49" s="16">
        <v>45991</v>
      </c>
      <c r="O49" s="2"/>
      <c r="P49" s="2">
        <v>500000000</v>
      </c>
      <c r="Q49" s="17">
        <v>0</v>
      </c>
      <c r="R49" s="18">
        <f ca="1">IF('DIFERENTES DE CPS'!$M49="SIN INICIO",0,IF((((TODAY()-M49)*100%)/(N49-M49))&gt;=100%,"100%",(((TODAY()-M49)*100%)/(N49-M49))))</f>
        <v>0.5488372093023256</v>
      </c>
      <c r="S49" s="2">
        <f>+'DIFERENTES DE CPS'!$P49-'DIFERENTES DE CPS'!$Q49</f>
        <v>500000000</v>
      </c>
      <c r="T49" s="19" t="s">
        <v>274</v>
      </c>
      <c r="V49" s="10">
        <v>2025</v>
      </c>
      <c r="W49" s="10" t="s">
        <v>191</v>
      </c>
      <c r="X49" s="10" t="s">
        <v>191</v>
      </c>
      <c r="Y49" s="10" t="s">
        <v>34</v>
      </c>
      <c r="Z49" s="10" t="s">
        <v>45</v>
      </c>
      <c r="AA49" s="10" t="s">
        <v>28</v>
      </c>
      <c r="AB49" s="10" t="s">
        <v>192</v>
      </c>
      <c r="AC49" s="10" t="s">
        <v>159</v>
      </c>
      <c r="AD49" s="10" t="s">
        <v>22</v>
      </c>
      <c r="AE49" s="10">
        <v>500000000</v>
      </c>
      <c r="AF49" s="10">
        <v>500000000</v>
      </c>
      <c r="AG49" s="10">
        <v>45771</v>
      </c>
      <c r="AH49" s="10">
        <v>45776</v>
      </c>
      <c r="AI49" s="10">
        <v>45991</v>
      </c>
      <c r="AK49" s="10">
        <v>500000000</v>
      </c>
      <c r="AM49" s="10">
        <v>0.4511627906976744</v>
      </c>
      <c r="AN49" s="10">
        <v>500000000</v>
      </c>
      <c r="AO49" s="10" t="s">
        <v>274</v>
      </c>
    </row>
    <row r="50" spans="1:41" x14ac:dyDescent="0.25">
      <c r="A50" s="11">
        <v>2025</v>
      </c>
      <c r="B50" s="12" t="s">
        <v>193</v>
      </c>
      <c r="C50" s="13" t="s">
        <v>193</v>
      </c>
      <c r="D50" s="14" t="s">
        <v>34</v>
      </c>
      <c r="E50" s="15" t="s">
        <v>45</v>
      </c>
      <c r="F50" s="14" t="s">
        <v>194</v>
      </c>
      <c r="G50" s="14" t="s">
        <v>195</v>
      </c>
      <c r="H50" s="14" t="s">
        <v>196</v>
      </c>
      <c r="I50" s="14" t="s">
        <v>24</v>
      </c>
      <c r="J50" s="2">
        <v>2443350000</v>
      </c>
      <c r="K50" s="2">
        <f>+J50</f>
        <v>2443350000</v>
      </c>
      <c r="L50" s="16">
        <v>45763</v>
      </c>
      <c r="M50" s="16">
        <v>45775</v>
      </c>
      <c r="N50" s="16">
        <v>45991</v>
      </c>
      <c r="O50" s="2"/>
      <c r="P50" s="2">
        <v>2443350000</v>
      </c>
      <c r="Q50" s="17">
        <v>375900000</v>
      </c>
      <c r="R50" s="18">
        <f ca="1">IF('DIFERENTES DE CPS'!$M50="SIN INICIO",0,IF((((TODAY()-M50)*100%)/(N50-M50))&gt;=100%,"100%",(((TODAY()-M50)*100%)/(N50-M50))))</f>
        <v>0.55092592592592593</v>
      </c>
      <c r="S50" s="2">
        <f>+'DIFERENTES DE CPS'!$P50-'DIFERENTES DE CPS'!$Q50</f>
        <v>2067450000</v>
      </c>
      <c r="T50" s="19" t="s">
        <v>197</v>
      </c>
      <c r="V50" s="10">
        <v>2025</v>
      </c>
      <c r="W50" s="10" t="s">
        <v>193</v>
      </c>
      <c r="X50" s="10" t="s">
        <v>193</v>
      </c>
      <c r="Y50" s="10" t="s">
        <v>34</v>
      </c>
      <c r="Z50" s="10" t="s">
        <v>45</v>
      </c>
      <c r="AA50" s="10" t="s">
        <v>194</v>
      </c>
      <c r="AB50" s="10" t="s">
        <v>195</v>
      </c>
      <c r="AC50" s="10" t="s">
        <v>196</v>
      </c>
      <c r="AD50" s="10" t="s">
        <v>24</v>
      </c>
      <c r="AE50" s="10">
        <v>2443350000</v>
      </c>
      <c r="AF50" s="10">
        <v>2443350000</v>
      </c>
      <c r="AG50" s="10">
        <v>45763</v>
      </c>
      <c r="AH50" s="10" t="s">
        <v>30</v>
      </c>
      <c r="AI50" s="10">
        <v>45991</v>
      </c>
      <c r="AK50" s="10">
        <v>2443350000</v>
      </c>
      <c r="AM50" s="10">
        <v>0</v>
      </c>
      <c r="AN50" s="10">
        <v>2443350000</v>
      </c>
      <c r="AO50" s="10" t="s">
        <v>197</v>
      </c>
    </row>
    <row r="51" spans="1:41" x14ac:dyDescent="0.25">
      <c r="A51" s="11">
        <v>2025</v>
      </c>
      <c r="B51" s="12" t="s">
        <v>198</v>
      </c>
      <c r="C51" s="13" t="s">
        <v>198</v>
      </c>
      <c r="D51" s="14" t="s">
        <v>34</v>
      </c>
      <c r="E51" s="15" t="s">
        <v>45</v>
      </c>
      <c r="F51" s="14" t="s">
        <v>28</v>
      </c>
      <c r="G51" s="14" t="s">
        <v>199</v>
      </c>
      <c r="H51" s="14" t="s">
        <v>200</v>
      </c>
      <c r="I51" s="14" t="s">
        <v>20</v>
      </c>
      <c r="J51" s="2">
        <v>43464271</v>
      </c>
      <c r="K51" s="2">
        <f>+J51</f>
        <v>43464271</v>
      </c>
      <c r="L51" s="16">
        <v>45775</v>
      </c>
      <c r="M51" s="16">
        <v>45779</v>
      </c>
      <c r="N51" s="16">
        <v>46022</v>
      </c>
      <c r="O51" s="2"/>
      <c r="P51" s="2">
        <v>43464271</v>
      </c>
      <c r="Q51" s="17">
        <v>0</v>
      </c>
      <c r="R51" s="18">
        <f ca="1">IF('DIFERENTES DE CPS'!$M51="SIN INICIO",0,IF((((TODAY()-M51)*100%)/(N51-M51))&gt;=100%,"100%",(((TODAY()-M51)*100%)/(N51-M51))))</f>
        <v>0.47325102880658437</v>
      </c>
      <c r="S51" s="2">
        <f>+'DIFERENTES DE CPS'!$P51-'DIFERENTES DE CPS'!$Q51</f>
        <v>43464271</v>
      </c>
      <c r="T51" s="19" t="s">
        <v>201</v>
      </c>
      <c r="V51" s="10">
        <v>2025</v>
      </c>
      <c r="W51" s="10" t="s">
        <v>198</v>
      </c>
      <c r="X51" s="10" t="s">
        <v>198</v>
      </c>
      <c r="Y51" s="10" t="s">
        <v>34</v>
      </c>
      <c r="Z51" s="10" t="s">
        <v>45</v>
      </c>
      <c r="AA51" s="10" t="s">
        <v>28</v>
      </c>
      <c r="AB51" s="10" t="s">
        <v>199</v>
      </c>
      <c r="AC51" s="10" t="s">
        <v>200</v>
      </c>
      <c r="AD51" s="10" t="s">
        <v>20</v>
      </c>
      <c r="AE51" s="10">
        <v>43464271</v>
      </c>
      <c r="AF51" s="10">
        <v>43464271</v>
      </c>
      <c r="AG51" s="10">
        <v>45775</v>
      </c>
      <c r="AH51" s="10">
        <v>45779</v>
      </c>
      <c r="AI51" s="10">
        <v>46022</v>
      </c>
      <c r="AK51" s="10">
        <v>43464271</v>
      </c>
      <c r="AM51" s="10">
        <v>0.38683127572016462</v>
      </c>
      <c r="AN51" s="10">
        <v>43464271</v>
      </c>
      <c r="AO51" s="10" t="s">
        <v>201</v>
      </c>
    </row>
    <row r="52" spans="1:41" x14ac:dyDescent="0.25">
      <c r="A52" s="11">
        <v>2025</v>
      </c>
      <c r="B52" s="12" t="s">
        <v>202</v>
      </c>
      <c r="C52" s="13" t="s">
        <v>203</v>
      </c>
      <c r="D52" s="14" t="s">
        <v>34</v>
      </c>
      <c r="E52" s="15" t="s">
        <v>152</v>
      </c>
      <c r="F52" s="14" t="s">
        <v>28</v>
      </c>
      <c r="G52" s="14" t="s">
        <v>204</v>
      </c>
      <c r="H52" s="14" t="s">
        <v>205</v>
      </c>
      <c r="I52" s="14" t="s">
        <v>27</v>
      </c>
      <c r="J52" s="2">
        <v>26000000</v>
      </c>
      <c r="K52" s="2">
        <f>+J52</f>
        <v>26000000</v>
      </c>
      <c r="L52" s="16">
        <v>45770</v>
      </c>
      <c r="M52" s="16">
        <v>45806</v>
      </c>
      <c r="N52" s="16">
        <v>46006</v>
      </c>
      <c r="O52" s="2"/>
      <c r="P52" s="2">
        <v>26000000</v>
      </c>
      <c r="Q52" s="17">
        <v>0</v>
      </c>
      <c r="R52" s="18">
        <f ca="1">IF('DIFERENTES DE CPS'!$M52="SIN INICIO",0,IF((((TODAY()-M52)*100%)/(N52-M52))&gt;=100%,"100%",(((TODAY()-M52)*100%)/(N52-M52))))</f>
        <v>0.44</v>
      </c>
      <c r="S52" s="2">
        <f>+'DIFERENTES DE CPS'!$P52-'DIFERENTES DE CPS'!$Q52</f>
        <v>26000000</v>
      </c>
      <c r="T52" s="19" t="s">
        <v>275</v>
      </c>
      <c r="V52" s="10">
        <v>2025</v>
      </c>
      <c r="W52" s="10" t="s">
        <v>202</v>
      </c>
      <c r="X52" s="10" t="s">
        <v>203</v>
      </c>
      <c r="Y52" s="10" t="s">
        <v>34</v>
      </c>
      <c r="Z52" s="10" t="s">
        <v>152</v>
      </c>
      <c r="AA52" s="10" t="s">
        <v>28</v>
      </c>
      <c r="AB52" s="10" t="s">
        <v>204</v>
      </c>
      <c r="AC52" s="10" t="s">
        <v>205</v>
      </c>
      <c r="AD52" s="10" t="s">
        <v>27</v>
      </c>
      <c r="AE52" s="10">
        <v>26000000</v>
      </c>
      <c r="AF52" s="10">
        <v>26000000</v>
      </c>
      <c r="AG52" s="10">
        <v>45770</v>
      </c>
      <c r="AH52" s="10">
        <v>45806</v>
      </c>
      <c r="AI52" s="10">
        <v>46006</v>
      </c>
      <c r="AK52" s="10">
        <v>26000000</v>
      </c>
      <c r="AM52" s="10">
        <v>0.33500000000000002</v>
      </c>
      <c r="AN52" s="10">
        <v>26000000</v>
      </c>
      <c r="AO52" s="10" t="s">
        <v>275</v>
      </c>
    </row>
    <row r="53" spans="1:41" x14ac:dyDescent="0.25">
      <c r="A53" s="11">
        <v>2025</v>
      </c>
      <c r="B53" s="12" t="s">
        <v>206</v>
      </c>
      <c r="C53" s="13" t="s">
        <v>207</v>
      </c>
      <c r="D53" s="14" t="s">
        <v>34</v>
      </c>
      <c r="E53" s="15" t="s">
        <v>152</v>
      </c>
      <c r="F53" s="14" t="s">
        <v>165</v>
      </c>
      <c r="G53" s="14" t="s">
        <v>210</v>
      </c>
      <c r="H53" s="14" t="s">
        <v>213</v>
      </c>
      <c r="I53" s="14" t="s">
        <v>19</v>
      </c>
      <c r="J53" s="2">
        <v>42680000</v>
      </c>
      <c r="K53" s="2">
        <f>+J53</f>
        <v>42680000</v>
      </c>
      <c r="L53" s="16">
        <v>45782</v>
      </c>
      <c r="M53" s="16">
        <v>45782</v>
      </c>
      <c r="N53" s="16">
        <v>45930</v>
      </c>
      <c r="O53" s="2"/>
      <c r="P53" s="2">
        <v>42680000</v>
      </c>
      <c r="Q53" s="17">
        <v>42680000</v>
      </c>
      <c r="R53" s="18">
        <f ca="1">IF('DIFERENTES DE CPS'!$M53="SIN INICIO",0,IF((((TODAY()-M53)*100%)/(N53-M53))&gt;=100%,"100%",(((TODAY()-M53)*100%)/(N53-M53))))</f>
        <v>0.7567567567567568</v>
      </c>
      <c r="S53" s="2">
        <f>+'DIFERENTES DE CPS'!$P53-'DIFERENTES DE CPS'!$Q53</f>
        <v>0</v>
      </c>
      <c r="T53" s="19" t="s">
        <v>276</v>
      </c>
      <c r="V53" s="10">
        <v>2025</v>
      </c>
      <c r="W53" s="10" t="s">
        <v>206</v>
      </c>
      <c r="X53" s="10" t="s">
        <v>207</v>
      </c>
      <c r="Y53" s="10" t="s">
        <v>34</v>
      </c>
      <c r="Z53" s="10" t="s">
        <v>152</v>
      </c>
      <c r="AA53" s="10" t="s">
        <v>165</v>
      </c>
      <c r="AB53" s="10" t="s">
        <v>210</v>
      </c>
      <c r="AC53" s="10" t="s">
        <v>213</v>
      </c>
      <c r="AD53" s="10" t="s">
        <v>19</v>
      </c>
      <c r="AE53" s="10">
        <v>42680000</v>
      </c>
      <c r="AF53" s="10">
        <v>42680000</v>
      </c>
      <c r="AG53" s="10">
        <v>45782</v>
      </c>
      <c r="AH53" s="10">
        <v>45782</v>
      </c>
      <c r="AI53" s="10">
        <v>45930</v>
      </c>
      <c r="AK53" s="10">
        <v>42680000</v>
      </c>
      <c r="AM53" s="10">
        <v>0.61486486486486491</v>
      </c>
      <c r="AN53" s="10">
        <v>42680000</v>
      </c>
      <c r="AO53" s="10" t="s">
        <v>276</v>
      </c>
    </row>
    <row r="54" spans="1:41" x14ac:dyDescent="0.25">
      <c r="A54" s="11">
        <v>2025</v>
      </c>
      <c r="B54" s="12" t="s">
        <v>208</v>
      </c>
      <c r="C54" s="13" t="s">
        <v>208</v>
      </c>
      <c r="D54" s="14" t="s">
        <v>34</v>
      </c>
      <c r="E54" s="15" t="s">
        <v>45</v>
      </c>
      <c r="F54" s="14" t="s">
        <v>51</v>
      </c>
      <c r="G54" s="14" t="s">
        <v>211</v>
      </c>
      <c r="H54" s="14" t="s">
        <v>267</v>
      </c>
      <c r="I54" s="14" t="s">
        <v>21</v>
      </c>
      <c r="J54" s="2">
        <v>13324300000</v>
      </c>
      <c r="K54" s="2">
        <f>+J54</f>
        <v>13324300000</v>
      </c>
      <c r="L54" s="16">
        <v>45785</v>
      </c>
      <c r="M54" s="16">
        <v>45790</v>
      </c>
      <c r="N54" s="16">
        <v>46006</v>
      </c>
      <c r="O54" s="2"/>
      <c r="P54" s="2">
        <v>13324300000</v>
      </c>
      <c r="Q54" s="17">
        <v>0</v>
      </c>
      <c r="R54" s="18">
        <f ca="1">IF('DIFERENTES DE CPS'!$M54="SIN INICIO",0,IF((((TODAY()-M54)*100%)/(N54-M54))&gt;=100%,"100%",(((TODAY()-M54)*100%)/(N54-M54))))</f>
        <v>0.48148148148148145</v>
      </c>
      <c r="S54" s="2">
        <f>+'DIFERENTES DE CPS'!$P54-'DIFERENTES DE CPS'!$Q54</f>
        <v>13324300000</v>
      </c>
      <c r="T54" s="19" t="s">
        <v>277</v>
      </c>
      <c r="V54" s="10">
        <v>2025</v>
      </c>
      <c r="W54" s="10" t="s">
        <v>208</v>
      </c>
      <c r="X54" s="10" t="s">
        <v>208</v>
      </c>
      <c r="Y54" s="10" t="s">
        <v>34</v>
      </c>
      <c r="Z54" s="10" t="s">
        <v>45</v>
      </c>
      <c r="AA54" s="10" t="s">
        <v>51</v>
      </c>
      <c r="AB54" s="10" t="s">
        <v>211</v>
      </c>
      <c r="AC54" s="10" t="s">
        <v>267</v>
      </c>
      <c r="AD54" s="10" t="s">
        <v>21</v>
      </c>
      <c r="AE54" s="10">
        <v>13324300000</v>
      </c>
      <c r="AF54" s="10">
        <v>13324300000</v>
      </c>
      <c r="AG54" s="10">
        <v>45785</v>
      </c>
      <c r="AH54" s="10">
        <v>45790</v>
      </c>
      <c r="AI54" s="10">
        <v>46006</v>
      </c>
      <c r="AK54" s="10">
        <v>13324300000</v>
      </c>
      <c r="AM54" s="10">
        <v>0.38425925925925924</v>
      </c>
      <c r="AN54" s="10">
        <v>13324300000</v>
      </c>
      <c r="AO54" s="10" t="s">
        <v>277</v>
      </c>
    </row>
    <row r="55" spans="1:41" x14ac:dyDescent="0.25">
      <c r="A55" s="20">
        <v>2025</v>
      </c>
      <c r="B55" s="21">
        <v>146196</v>
      </c>
      <c r="C55" s="22" t="s">
        <v>209</v>
      </c>
      <c r="D55" s="23" t="s">
        <v>34</v>
      </c>
      <c r="E55" s="24" t="s">
        <v>35</v>
      </c>
      <c r="F55" s="23" t="s">
        <v>36</v>
      </c>
      <c r="G55" s="23" t="s">
        <v>212</v>
      </c>
      <c r="H55" s="23" t="s">
        <v>214</v>
      </c>
      <c r="I55" s="23" t="s">
        <v>19</v>
      </c>
      <c r="J55" s="3">
        <v>1314235147</v>
      </c>
      <c r="K55" s="3">
        <f>+J55</f>
        <v>1314235147</v>
      </c>
      <c r="L55" s="25">
        <v>45792</v>
      </c>
      <c r="M55" s="25">
        <v>45792</v>
      </c>
      <c r="N55" s="25">
        <v>45961</v>
      </c>
      <c r="O55" s="3"/>
      <c r="P55" s="3">
        <v>1314235147</v>
      </c>
      <c r="Q55" s="26">
        <v>0</v>
      </c>
      <c r="R55" s="27">
        <f ca="1">IF('DIFERENTES DE CPS'!$M55="SIN INICIO",0,IF((((TODAY()-M55)*100%)/(N55-M55))&gt;=100%,"100%",(((TODAY()-M55)*100%)/(N55-M55))))</f>
        <v>0.60355029585798814</v>
      </c>
      <c r="S55" s="3">
        <f>+'DIFERENTES DE CPS'!$P55-'DIFERENTES DE CPS'!$Q55</f>
        <v>1314235147</v>
      </c>
      <c r="T55" s="19" t="s">
        <v>216</v>
      </c>
      <c r="V55" s="10">
        <v>2025</v>
      </c>
      <c r="W55" s="10">
        <v>146196</v>
      </c>
      <c r="X55" s="10" t="s">
        <v>209</v>
      </c>
      <c r="Y55" s="10" t="s">
        <v>34</v>
      </c>
      <c r="Z55" s="10" t="s">
        <v>35</v>
      </c>
      <c r="AA55" s="10" t="s">
        <v>36</v>
      </c>
      <c r="AB55" s="10" t="s">
        <v>212</v>
      </c>
      <c r="AC55" s="10" t="s">
        <v>214</v>
      </c>
      <c r="AD55" s="10" t="s">
        <v>19</v>
      </c>
      <c r="AE55" s="10">
        <v>1314235147</v>
      </c>
      <c r="AF55" s="10">
        <v>1314235147</v>
      </c>
      <c r="AG55" s="10">
        <v>45792</v>
      </c>
      <c r="AH55" s="10">
        <v>45792</v>
      </c>
      <c r="AI55" s="10">
        <v>45961</v>
      </c>
      <c r="AK55" s="10">
        <v>1314235147</v>
      </c>
      <c r="AM55" s="10">
        <v>0.47928994082840237</v>
      </c>
      <c r="AN55" s="10">
        <v>1314235147</v>
      </c>
      <c r="AO55" s="10" t="s">
        <v>216</v>
      </c>
    </row>
    <row r="56" spans="1:41" x14ac:dyDescent="0.25">
      <c r="A56" s="29">
        <v>2025</v>
      </c>
      <c r="B56" s="30" t="s">
        <v>254</v>
      </c>
      <c r="C56" s="31" t="s">
        <v>254</v>
      </c>
      <c r="D56" s="29" t="s">
        <v>34</v>
      </c>
      <c r="E56" s="32" t="s">
        <v>45</v>
      </c>
      <c r="F56" s="29" t="s">
        <v>28</v>
      </c>
      <c r="G56" s="29" t="s">
        <v>262</v>
      </c>
      <c r="H56" s="29" t="s">
        <v>159</v>
      </c>
      <c r="I56" s="29" t="s">
        <v>22</v>
      </c>
      <c r="J56" s="5">
        <v>500000000</v>
      </c>
      <c r="K56" s="3">
        <f>+J56</f>
        <v>500000000</v>
      </c>
      <c r="L56" s="33">
        <v>45812</v>
      </c>
      <c r="M56" s="33">
        <v>45818</v>
      </c>
      <c r="N56" s="33">
        <v>45991</v>
      </c>
      <c r="O56" s="5"/>
      <c r="P56" s="5">
        <v>500000000</v>
      </c>
      <c r="Q56" s="1">
        <v>0</v>
      </c>
      <c r="R56" s="27">
        <f ca="1">IF('DIFERENTES DE CPS'!$M56="SIN INICIO",0,IF((((TODAY()-M56)*100%)/(N56-M56))&gt;=100%,"100%",(((TODAY()-M56)*100%)/(N56-M56))))</f>
        <v>0.43930635838150289</v>
      </c>
      <c r="S56" s="3">
        <f>+'DIFERENTES DE CPS'!$P56-'DIFERENTES DE CPS'!$Q56</f>
        <v>500000000</v>
      </c>
      <c r="T56" s="19" t="s">
        <v>278</v>
      </c>
      <c r="V56" s="10">
        <v>2025</v>
      </c>
      <c r="W56" s="10" t="s">
        <v>254</v>
      </c>
      <c r="X56" s="10" t="s">
        <v>254</v>
      </c>
      <c r="Y56" s="10" t="s">
        <v>34</v>
      </c>
      <c r="Z56" s="10" t="s">
        <v>45</v>
      </c>
      <c r="AA56" s="10" t="s">
        <v>28</v>
      </c>
      <c r="AB56" s="10" t="s">
        <v>262</v>
      </c>
      <c r="AC56" s="10" t="s">
        <v>159</v>
      </c>
      <c r="AD56" s="10" t="s">
        <v>22</v>
      </c>
      <c r="AE56" s="10">
        <v>500000000</v>
      </c>
      <c r="AF56" s="10">
        <v>500000000</v>
      </c>
      <c r="AG56" s="10">
        <v>45812</v>
      </c>
      <c r="AH56" s="10">
        <v>45818</v>
      </c>
      <c r="AI56" s="10">
        <v>45991</v>
      </c>
      <c r="AK56" s="10">
        <v>500000000</v>
      </c>
      <c r="AM56" s="10">
        <v>0.31791907514450868</v>
      </c>
      <c r="AN56" s="10">
        <v>500000000</v>
      </c>
      <c r="AO56" s="10" t="s">
        <v>278</v>
      </c>
    </row>
    <row r="57" spans="1:41" x14ac:dyDescent="0.25">
      <c r="A57" s="29">
        <v>2025</v>
      </c>
      <c r="B57" s="30" t="s">
        <v>255</v>
      </c>
      <c r="C57" s="31" t="s">
        <v>255</v>
      </c>
      <c r="D57" s="29" t="s">
        <v>34</v>
      </c>
      <c r="E57" s="32" t="s">
        <v>45</v>
      </c>
      <c r="F57" s="29" t="s">
        <v>261</v>
      </c>
      <c r="G57" s="29" t="s">
        <v>263</v>
      </c>
      <c r="H57" s="29" t="s">
        <v>268</v>
      </c>
      <c r="I57" s="29" t="s">
        <v>22</v>
      </c>
      <c r="J57" s="5">
        <v>14000000000</v>
      </c>
      <c r="K57" s="3">
        <f>+J57</f>
        <v>14000000000</v>
      </c>
      <c r="L57" s="33">
        <v>45818</v>
      </c>
      <c r="M57" s="33">
        <v>45814</v>
      </c>
      <c r="N57" s="33">
        <v>46022</v>
      </c>
      <c r="O57" s="5"/>
      <c r="P57" s="5">
        <v>14000000000</v>
      </c>
      <c r="Q57" s="1">
        <v>0</v>
      </c>
      <c r="R57" s="27">
        <f ca="1">IF('DIFERENTES DE CPS'!$M57="SIN INICIO",0,IF((((TODAY()-M57)*100%)/(N57-M57))&gt;=100%,"100%",(((TODAY()-M57)*100%)/(N57-M57))))</f>
        <v>0.38461538461538464</v>
      </c>
      <c r="S57" s="3">
        <f>+'DIFERENTES DE CPS'!$P57-'DIFERENTES DE CPS'!$Q57</f>
        <v>14000000000</v>
      </c>
      <c r="T57" s="19" t="s">
        <v>279</v>
      </c>
      <c r="V57" s="10">
        <v>2025</v>
      </c>
      <c r="W57" s="10" t="s">
        <v>255</v>
      </c>
      <c r="X57" s="10" t="s">
        <v>255</v>
      </c>
      <c r="Y57" s="10" t="s">
        <v>34</v>
      </c>
      <c r="Z57" s="10" t="s">
        <v>45</v>
      </c>
      <c r="AA57" s="10" t="s">
        <v>261</v>
      </c>
      <c r="AB57" s="10" t="s">
        <v>263</v>
      </c>
      <c r="AC57" s="10" t="s">
        <v>268</v>
      </c>
      <c r="AD57" s="10" t="s">
        <v>22</v>
      </c>
      <c r="AE57" s="10">
        <v>14000000000</v>
      </c>
      <c r="AF57" s="10">
        <v>14000000000</v>
      </c>
      <c r="AG57" s="10">
        <v>45818</v>
      </c>
      <c r="AH57" s="10">
        <v>45814</v>
      </c>
      <c r="AI57" s="10">
        <v>46022</v>
      </c>
      <c r="AK57" s="10">
        <v>14000000000</v>
      </c>
      <c r="AM57" s="10">
        <v>0.28365384615384615</v>
      </c>
      <c r="AN57" s="10">
        <v>14000000000</v>
      </c>
      <c r="AO57" s="10" t="s">
        <v>279</v>
      </c>
    </row>
    <row r="58" spans="1:41" x14ac:dyDescent="0.25">
      <c r="A58" s="29">
        <v>2025</v>
      </c>
      <c r="B58" s="30" t="s">
        <v>256</v>
      </c>
      <c r="C58" s="31" t="s">
        <v>256</v>
      </c>
      <c r="D58" s="29" t="s">
        <v>34</v>
      </c>
      <c r="E58" s="32" t="s">
        <v>45</v>
      </c>
      <c r="F58" s="29" t="s">
        <v>46</v>
      </c>
      <c r="G58" s="29" t="s">
        <v>264</v>
      </c>
      <c r="H58" s="29" t="s">
        <v>269</v>
      </c>
      <c r="I58" s="29" t="s">
        <v>21</v>
      </c>
      <c r="J58" s="5">
        <v>0</v>
      </c>
      <c r="K58" s="3">
        <f>+J58</f>
        <v>0</v>
      </c>
      <c r="L58" s="33">
        <v>45812</v>
      </c>
      <c r="M58" s="33">
        <v>45812</v>
      </c>
      <c r="N58" s="33">
        <v>46022</v>
      </c>
      <c r="O58" s="5"/>
      <c r="P58" s="5">
        <v>0</v>
      </c>
      <c r="Q58" s="1">
        <v>0</v>
      </c>
      <c r="R58" s="27">
        <f ca="1">IF('DIFERENTES DE CPS'!$M58="SIN INICIO",0,IF((((TODAY()-M58)*100%)/(N58-M58))&gt;=100%,"100%",(((TODAY()-M58)*100%)/(N58-M58))))</f>
        <v>0.39047619047619048</v>
      </c>
      <c r="S58" s="3">
        <f>+'DIFERENTES DE CPS'!$P58-'DIFERENTES DE CPS'!$Q58</f>
        <v>0</v>
      </c>
      <c r="T58" s="19" t="s">
        <v>280</v>
      </c>
      <c r="V58" s="10">
        <v>2025</v>
      </c>
      <c r="W58" s="10" t="s">
        <v>256</v>
      </c>
      <c r="X58" s="10" t="s">
        <v>256</v>
      </c>
      <c r="Y58" s="10" t="s">
        <v>34</v>
      </c>
      <c r="Z58" s="10" t="s">
        <v>45</v>
      </c>
      <c r="AA58" s="10" t="s">
        <v>46</v>
      </c>
      <c r="AB58" s="10" t="s">
        <v>264</v>
      </c>
      <c r="AC58" s="10" t="s">
        <v>269</v>
      </c>
      <c r="AD58" s="10" t="s">
        <v>21</v>
      </c>
      <c r="AE58" s="10">
        <v>0</v>
      </c>
      <c r="AF58" s="10">
        <v>0</v>
      </c>
      <c r="AG58" s="10">
        <v>45812</v>
      </c>
      <c r="AH58" s="10">
        <v>45812</v>
      </c>
      <c r="AI58" s="10">
        <v>46022</v>
      </c>
      <c r="AK58" s="10">
        <v>0</v>
      </c>
      <c r="AM58" s="10">
        <v>0.2904761904761905</v>
      </c>
      <c r="AN58" s="10">
        <v>0</v>
      </c>
      <c r="AO58" s="10" t="s">
        <v>280</v>
      </c>
    </row>
    <row r="59" spans="1:41" x14ac:dyDescent="0.25">
      <c r="A59" s="29">
        <v>2025</v>
      </c>
      <c r="B59" s="30" t="s">
        <v>257</v>
      </c>
      <c r="C59" s="31" t="s">
        <v>258</v>
      </c>
      <c r="D59" s="29" t="s">
        <v>34</v>
      </c>
      <c r="E59" s="32" t="s">
        <v>260</v>
      </c>
      <c r="F59" s="29" t="s">
        <v>153</v>
      </c>
      <c r="G59" s="29" t="s">
        <v>265</v>
      </c>
      <c r="H59" s="29" t="s">
        <v>270</v>
      </c>
      <c r="I59" s="29" t="s">
        <v>22</v>
      </c>
      <c r="J59" s="5">
        <v>3024000000</v>
      </c>
      <c r="K59" s="3">
        <f>+J59</f>
        <v>3024000000</v>
      </c>
      <c r="L59" s="33">
        <v>45821</v>
      </c>
      <c r="M59" s="33">
        <v>45825</v>
      </c>
      <c r="N59" s="33">
        <v>46021</v>
      </c>
      <c r="O59" s="5"/>
      <c r="P59" s="5">
        <v>3024000000</v>
      </c>
      <c r="Q59" s="1">
        <v>146345158</v>
      </c>
      <c r="R59" s="27">
        <f ca="1">IF('DIFERENTES DE CPS'!$M59="SIN INICIO",0,IF((((TODAY()-M59)*100%)/(N59-M59))&gt;=100%,"100%",(((TODAY()-M59)*100%)/(N59-M59))))</f>
        <v>0.35204081632653061</v>
      </c>
      <c r="S59" s="3">
        <f>+'DIFERENTES DE CPS'!$P59-'DIFERENTES DE CPS'!$Q59</f>
        <v>2877654842</v>
      </c>
      <c r="T59" s="19" t="s">
        <v>281</v>
      </c>
      <c r="V59" s="10">
        <v>2025</v>
      </c>
      <c r="W59" s="10" t="s">
        <v>257</v>
      </c>
      <c r="X59" s="10" t="s">
        <v>258</v>
      </c>
      <c r="Y59" s="10" t="s">
        <v>34</v>
      </c>
      <c r="Z59" s="10" t="s">
        <v>260</v>
      </c>
      <c r="AA59" s="10" t="s">
        <v>153</v>
      </c>
      <c r="AB59" s="10" t="s">
        <v>265</v>
      </c>
      <c r="AC59" s="10" t="s">
        <v>270</v>
      </c>
      <c r="AD59" s="10" t="s">
        <v>22</v>
      </c>
      <c r="AE59" s="10">
        <v>3024000000</v>
      </c>
      <c r="AF59" s="10">
        <v>3024000000</v>
      </c>
      <c r="AG59" s="10">
        <v>45821</v>
      </c>
      <c r="AH59" s="10">
        <v>45825</v>
      </c>
      <c r="AI59" s="10">
        <v>46021</v>
      </c>
      <c r="AK59" s="10">
        <v>3024000000</v>
      </c>
      <c r="AM59" s="10">
        <v>0.24489795918367346</v>
      </c>
      <c r="AN59" s="10">
        <v>3024000000</v>
      </c>
      <c r="AO59" s="10" t="s">
        <v>281</v>
      </c>
    </row>
    <row r="60" spans="1:41" x14ac:dyDescent="0.25">
      <c r="A60" s="29">
        <v>2025</v>
      </c>
      <c r="B60" s="30" t="s">
        <v>259</v>
      </c>
      <c r="C60" s="31" t="s">
        <v>259</v>
      </c>
      <c r="D60" s="29" t="s">
        <v>34</v>
      </c>
      <c r="E60" s="32" t="s">
        <v>45</v>
      </c>
      <c r="F60" s="29" t="s">
        <v>46</v>
      </c>
      <c r="G60" s="29" t="s">
        <v>266</v>
      </c>
      <c r="H60" s="29" t="s">
        <v>271</v>
      </c>
      <c r="I60" s="29" t="s">
        <v>24</v>
      </c>
      <c r="J60" s="5">
        <v>6897000000</v>
      </c>
      <c r="K60" s="3">
        <f>+J60</f>
        <v>6897000000</v>
      </c>
      <c r="L60" s="33">
        <v>45826</v>
      </c>
      <c r="M60" s="33">
        <v>45832</v>
      </c>
      <c r="N60" s="33">
        <v>46022</v>
      </c>
      <c r="O60" s="5"/>
      <c r="P60" s="5">
        <v>6897000000</v>
      </c>
      <c r="Q60" s="1">
        <v>0</v>
      </c>
      <c r="R60" s="27">
        <f ca="1">IF('DIFERENTES DE CPS'!$M60="SIN INICIO",0,IF((((TODAY()-M60)*100%)/(N60-M60))&gt;=100%,"100%",(((TODAY()-M60)*100%)/(N60-M60))))</f>
        <v>0.32631578947368423</v>
      </c>
      <c r="S60" s="3">
        <f>+'DIFERENTES DE CPS'!$P60-'DIFERENTES DE CPS'!$Q60</f>
        <v>6897000000</v>
      </c>
      <c r="T60" s="19" t="s">
        <v>282</v>
      </c>
      <c r="V60" s="10">
        <v>2025</v>
      </c>
      <c r="W60" s="10" t="s">
        <v>259</v>
      </c>
      <c r="X60" s="10" t="s">
        <v>259</v>
      </c>
      <c r="Y60" s="10" t="s">
        <v>34</v>
      </c>
      <c r="Z60" s="10" t="s">
        <v>45</v>
      </c>
      <c r="AA60" s="10" t="s">
        <v>46</v>
      </c>
      <c r="AB60" s="10" t="s">
        <v>266</v>
      </c>
      <c r="AC60" s="10" t="s">
        <v>271</v>
      </c>
      <c r="AD60" s="10" t="s">
        <v>24</v>
      </c>
      <c r="AE60" s="10">
        <v>6897000000</v>
      </c>
      <c r="AF60" s="10">
        <v>6897000000</v>
      </c>
      <c r="AG60" s="10">
        <v>45826</v>
      </c>
      <c r="AH60" s="10">
        <v>45832</v>
      </c>
      <c r="AI60" s="10">
        <v>46022</v>
      </c>
      <c r="AK60" s="10">
        <v>6897000000</v>
      </c>
      <c r="AM60" s="10">
        <v>0.21578947368421053</v>
      </c>
      <c r="AN60" s="10">
        <v>6897000000</v>
      </c>
      <c r="AO60" s="10" t="s">
        <v>282</v>
      </c>
    </row>
  </sheetData>
  <hyperlinks>
    <hyperlink ref="T55" r:id="rId1" xr:uid="{7376A1B7-ABFD-426F-822F-6B9D0EE81567}"/>
  </hyperlink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DIFERENTES DE CPS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Andres Florez Garcia</dc:creator>
  <cp:keywords/>
  <dc:description/>
  <cp:lastModifiedBy>Jennifer Adriana Mejia Amaya</cp:lastModifiedBy>
  <cp:revision/>
  <dcterms:created xsi:type="dcterms:W3CDTF">2025-04-16T19:59:58Z</dcterms:created>
  <dcterms:modified xsi:type="dcterms:W3CDTF">2025-08-25T19:06:01Z</dcterms:modified>
  <cp:category/>
  <cp:contentStatus/>
</cp:coreProperties>
</file>