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Laptop\Desktop\"/>
    </mc:Choice>
  </mc:AlternateContent>
  <xr:revisionPtr revIDLastSave="0" documentId="13_ncr:1_{5F9324B9-8FC7-4CE1-8F90-7A7D54A781FD}" xr6:coauthVersionLast="47" xr6:coauthVersionMax="47" xr10:uidLastSave="{00000000-0000-0000-0000-000000000000}"/>
  <bookViews>
    <workbookView xWindow="-120" yWindow="-120" windowWidth="20730" windowHeight="11160" tabRatio="915" xr2:uid="{00000000-000D-0000-FFFF-FFFF00000000}"/>
  </bookViews>
  <sheets>
    <sheet name="Ordenamiento social de la PR" sheetId="29" r:id="rId1"/>
    <sheet name="Comunidades Indigenas" sheetId="26" r:id="rId2"/>
    <sheet name="Comunidades Negras" sheetId="27" r:id="rId3"/>
    <sheet name="Arquitectura empresarial " sheetId="24" r:id="rId4"/>
    <sheet name="Mejoramiento Cap. de Gestión" sheetId="9" r:id="rId5"/>
    <sheet name="Fondo Documental" sheetId="28" r:id="rId6"/>
    <sheet name="Adecuación Sedes" sheetId="7" r:id="rId7"/>
    <sheet name="Políticas Institucionales" sheetId="5" r:id="rId8"/>
    <sheet name="RESUMEN $" sheetId="15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\X" localSheetId="6">[0]!ERR</definedName>
    <definedName name="\X" localSheetId="3">[0]!ERR</definedName>
    <definedName name="\X" localSheetId="1">[0]!ERR</definedName>
    <definedName name="\X" localSheetId="2">[0]!ERR</definedName>
    <definedName name="\X" localSheetId="5">[0]!ERR</definedName>
    <definedName name="\X" localSheetId="4">[0]!ERR</definedName>
    <definedName name="\X" localSheetId="0">[0]!ERR</definedName>
    <definedName name="\X" localSheetId="7">[0]!ERR</definedName>
    <definedName name="\X">[0]!ERR</definedName>
    <definedName name="\Z" localSheetId="6">[0]!ERR</definedName>
    <definedName name="\Z" localSheetId="3">[0]!ERR</definedName>
    <definedName name="\Z" localSheetId="1">[0]!ERR</definedName>
    <definedName name="\Z" localSheetId="2">[0]!ERR</definedName>
    <definedName name="\Z" localSheetId="5">[0]!ERR</definedName>
    <definedName name="\Z" localSheetId="4">[0]!ERR</definedName>
    <definedName name="\Z" localSheetId="0">[0]!ERR</definedName>
    <definedName name="\Z" localSheetId="7">[0]!ERR</definedName>
    <definedName name="\Z">[0]!ERR</definedName>
    <definedName name="_______FS01" localSheetId="6">ERR</definedName>
    <definedName name="_______FS01" localSheetId="3">ERR</definedName>
    <definedName name="_______FS01" localSheetId="1">ERR</definedName>
    <definedName name="_______FS01" localSheetId="2">ERR</definedName>
    <definedName name="_______FS01" localSheetId="5">ERR</definedName>
    <definedName name="_______FS01" localSheetId="4">ERR</definedName>
    <definedName name="_______FS01" localSheetId="0">ERR</definedName>
    <definedName name="_______FS01" localSheetId="7">ERR</definedName>
    <definedName name="_______FS01">ERR</definedName>
    <definedName name="_____FS01" localSheetId="6">ERR</definedName>
    <definedName name="_____FS01" localSheetId="3">ERR</definedName>
    <definedName name="_____FS01" localSheetId="1">ERR</definedName>
    <definedName name="_____FS01" localSheetId="2">ERR</definedName>
    <definedName name="_____FS01" localSheetId="5">ERR</definedName>
    <definedName name="_____FS01" localSheetId="4">ERR</definedName>
    <definedName name="_____FS01" localSheetId="0">ERR</definedName>
    <definedName name="_____FS01" localSheetId="7">ERR</definedName>
    <definedName name="_____FS01">ERR</definedName>
    <definedName name="___FS01" localSheetId="6">[0]!ERR</definedName>
    <definedName name="___FS01" localSheetId="3">[0]!ERR</definedName>
    <definedName name="___FS01" localSheetId="1">[0]!ERR</definedName>
    <definedName name="___FS01" localSheetId="2">[0]!ERR</definedName>
    <definedName name="___FS01" localSheetId="5">[0]!ERR</definedName>
    <definedName name="___FS01" localSheetId="4">[0]!ERR</definedName>
    <definedName name="___FS01" localSheetId="0">[0]!ERR</definedName>
    <definedName name="___FS01" localSheetId="7">[0]!ERR</definedName>
    <definedName name="___FS01">[0]!ERR</definedName>
    <definedName name="__FS01" localSheetId="6">[0]!ERR</definedName>
    <definedName name="__FS01" localSheetId="3">[0]!ERR</definedName>
    <definedName name="__FS01" localSheetId="1">[0]!ERR</definedName>
    <definedName name="__FS01" localSheetId="2">[0]!ERR</definedName>
    <definedName name="__FS01" localSheetId="5">[0]!ERR</definedName>
    <definedName name="__FS01" localSheetId="4">[0]!ERR</definedName>
    <definedName name="__FS01" localSheetId="0">[0]!ERR</definedName>
    <definedName name="__FS01" localSheetId="7">[0]!ERR</definedName>
    <definedName name="__FS01">[0]!ERR</definedName>
    <definedName name="__r" localSheetId="6">[0]!ERR</definedName>
    <definedName name="__r" localSheetId="3">[0]!ERR</definedName>
    <definedName name="__r" localSheetId="1">[0]!ERR</definedName>
    <definedName name="__r" localSheetId="2">[0]!ERR</definedName>
    <definedName name="__r" localSheetId="5">[0]!ERR</definedName>
    <definedName name="__r" localSheetId="4">[0]!ERR</definedName>
    <definedName name="__r" localSheetId="0">[0]!ERR</definedName>
    <definedName name="__r" localSheetId="7">[0]!ERR</definedName>
    <definedName name="__r">[0]!ERR</definedName>
    <definedName name="_xlnm._FilterDatabase" localSheetId="3" hidden="1">'Arquitectura empresarial '!$A$12:$Z$28</definedName>
    <definedName name="_xlnm._FilterDatabase" localSheetId="1" hidden="1">'Comunidades Indigenas'!$A$11:$Y$109</definedName>
    <definedName name="_xlnm._FilterDatabase" localSheetId="2" hidden="1">'Comunidades Negras'!$A$12:$Y$63</definedName>
    <definedName name="_xlnm._FilterDatabase" localSheetId="5" hidden="1">'Fondo Documental'!$A$12:$AI$28</definedName>
    <definedName name="_xlnm._FilterDatabase" localSheetId="4" hidden="1">'Mejoramiento Cap. de Gestión'!$A$11:$Y$73</definedName>
    <definedName name="_xlnm._FilterDatabase" localSheetId="0" hidden="1">'Ordenamiento social de la PR'!$A$12:$AL$183</definedName>
    <definedName name="_FS01" localSheetId="6">[0]!ERR</definedName>
    <definedName name="_FS01" localSheetId="3">[0]!ERR</definedName>
    <definedName name="_FS01" localSheetId="1">[0]!ERR</definedName>
    <definedName name="_FS01" localSheetId="2">[0]!ERR</definedName>
    <definedName name="_FS01" localSheetId="5">[0]!ERR</definedName>
    <definedName name="_FS01" localSheetId="4">[0]!ERR</definedName>
    <definedName name="_FS01" localSheetId="0">[0]!ERR</definedName>
    <definedName name="_FS01" localSheetId="7">[0]!ERR</definedName>
    <definedName name="_FS01">[0]!ERR</definedName>
    <definedName name="_r" localSheetId="6">[0]!ERR</definedName>
    <definedName name="_r" localSheetId="3">[0]!ERR</definedName>
    <definedName name="_r" localSheetId="1">[0]!ERR</definedName>
    <definedName name="_r" localSheetId="2">[0]!ERR</definedName>
    <definedName name="_r" localSheetId="5">[0]!ERR</definedName>
    <definedName name="_r" localSheetId="4">[0]!ERR</definedName>
    <definedName name="_r" localSheetId="0">[0]!ERR</definedName>
    <definedName name="_r" localSheetId="7">[0]!ERR</definedName>
    <definedName name="_r">[0]!ERR</definedName>
    <definedName name="_X">#N/A</definedName>
    <definedName name="_X_10">#N/A</definedName>
    <definedName name="_X_3">#N/A</definedName>
    <definedName name="_X_4">#N/A</definedName>
    <definedName name="_X_5">#N/A</definedName>
    <definedName name="_X_6">#N/A</definedName>
    <definedName name="_X_7">#N/A</definedName>
    <definedName name="_X_8">#N/A</definedName>
    <definedName name="_X_9">#N/A</definedName>
    <definedName name="_Z">#N/A</definedName>
    <definedName name="_Z_10">#N/A</definedName>
    <definedName name="_Z_3">#N/A</definedName>
    <definedName name="_Z_4">#N/A</definedName>
    <definedName name="_Z_5">#N/A</definedName>
    <definedName name="_Z_6">#N/A</definedName>
    <definedName name="_Z_7">#N/A</definedName>
    <definedName name="_Z_8">#N/A</definedName>
    <definedName name="_Z_9">#N/A</definedName>
    <definedName name="A" localSheetId="6">[0]!ERR</definedName>
    <definedName name="A" localSheetId="3">[0]!ERR</definedName>
    <definedName name="A" localSheetId="1">[0]!ERR</definedName>
    <definedName name="A" localSheetId="2">[0]!ERR</definedName>
    <definedName name="A" localSheetId="5">[0]!ERR</definedName>
    <definedName name="A" localSheetId="4">[0]!ERR</definedName>
    <definedName name="A" localSheetId="0">[0]!ERR</definedName>
    <definedName name="A" localSheetId="7">[0]!ERR</definedName>
    <definedName name="A">[0]!ERR</definedName>
    <definedName name="aa" localSheetId="6">[0]!ERR</definedName>
    <definedName name="aa" localSheetId="3">[0]!ERR</definedName>
    <definedName name="aa" localSheetId="1">[0]!ERR</definedName>
    <definedName name="aa" localSheetId="2">[0]!ERR</definedName>
    <definedName name="aa" localSheetId="5">[0]!ERR</definedName>
    <definedName name="aa" localSheetId="4">[0]!ERR</definedName>
    <definedName name="aa" localSheetId="0">[0]!ERR</definedName>
    <definedName name="aa" localSheetId="7">[0]!ERR</definedName>
    <definedName name="aa">[0]!ERR</definedName>
    <definedName name="AAA" localSheetId="6">[0]!ERR</definedName>
    <definedName name="AAA" localSheetId="3">[0]!ERR</definedName>
    <definedName name="AAA" localSheetId="1">[0]!ERR</definedName>
    <definedName name="AAA" localSheetId="2">[0]!ERR</definedName>
    <definedName name="AAA" localSheetId="5">[0]!ERR</definedName>
    <definedName name="AAA" localSheetId="4">[0]!ERR</definedName>
    <definedName name="AAA" localSheetId="0">[0]!ERR</definedName>
    <definedName name="AAA" localSheetId="7">[0]!ERR</definedName>
    <definedName name="AAA">[0]!ERR</definedName>
    <definedName name="AAA_10">#N/A</definedName>
    <definedName name="AAA_3">#N/A</definedName>
    <definedName name="AAA_4">#N/A</definedName>
    <definedName name="AAA_5">#N/A</definedName>
    <definedName name="AAA_6">#N/A</definedName>
    <definedName name="AAA_7">#N/A</definedName>
    <definedName name="AAA_8">#N/A</definedName>
    <definedName name="AAA_9">#N/A</definedName>
    <definedName name="ADFE" localSheetId="6">[0]!ERR</definedName>
    <definedName name="ADFE" localSheetId="3">[0]!ERR</definedName>
    <definedName name="ADFE" localSheetId="1">[0]!ERR</definedName>
    <definedName name="ADFE" localSheetId="2">[0]!ERR</definedName>
    <definedName name="ADFE" localSheetId="5">[0]!ERR</definedName>
    <definedName name="ADFE" localSheetId="4">[0]!ERR</definedName>
    <definedName name="ADFE" localSheetId="0">[0]!ERR</definedName>
    <definedName name="ADFE" localSheetId="7">[0]!ERR</definedName>
    <definedName name="ADFE">[0]!ERR</definedName>
    <definedName name="AE" localSheetId="6">#REF!</definedName>
    <definedName name="AE" localSheetId="1">#REF!</definedName>
    <definedName name="AE" localSheetId="2">#REF!</definedName>
    <definedName name="AE" localSheetId="5">#REF!</definedName>
    <definedName name="AE" localSheetId="4">#REF!</definedName>
    <definedName name="AE" localSheetId="7">#REF!</definedName>
    <definedName name="AE">#REF!</definedName>
    <definedName name="AER" localSheetId="6">[0]!ERR</definedName>
    <definedName name="AER" localSheetId="3">[0]!ERR</definedName>
    <definedName name="AER" localSheetId="1">[0]!ERR</definedName>
    <definedName name="AER" localSheetId="2">[0]!ERR</definedName>
    <definedName name="AER" localSheetId="5">[0]!ERR</definedName>
    <definedName name="AER" localSheetId="4">[0]!ERR</definedName>
    <definedName name="AER" localSheetId="0">[0]!ERR</definedName>
    <definedName name="AER" localSheetId="7">[0]!ERR</definedName>
    <definedName name="AER">[0]!ERR</definedName>
    <definedName name="ANTICIPO" localSheetId="6">[0]!ERR</definedName>
    <definedName name="ANTICIPO" localSheetId="3">[0]!ERR</definedName>
    <definedName name="ANTICIPO" localSheetId="1">[0]!ERR</definedName>
    <definedName name="ANTICIPO" localSheetId="2">[0]!ERR</definedName>
    <definedName name="ANTICIPO" localSheetId="5">[0]!ERR</definedName>
    <definedName name="ANTICIPO" localSheetId="4">[0]!ERR</definedName>
    <definedName name="ANTICIPO" localSheetId="0">[0]!ERR</definedName>
    <definedName name="ANTICIPO" localSheetId="7">[0]!ERR</definedName>
    <definedName name="ANTICIPO">[0]!ERR</definedName>
    <definedName name="aq" localSheetId="6">[0]!ERR</definedName>
    <definedName name="aq" localSheetId="3">[0]!ERR</definedName>
    <definedName name="aq" localSheetId="1">[0]!ERR</definedName>
    <definedName name="aq" localSheetId="2">[0]!ERR</definedName>
    <definedName name="aq" localSheetId="5">[0]!ERR</definedName>
    <definedName name="aq" localSheetId="4">[0]!ERR</definedName>
    <definedName name="aq" localSheetId="0">[0]!ERR</definedName>
    <definedName name="aq" localSheetId="7">[0]!ERR</definedName>
    <definedName name="aq">[0]!ERR</definedName>
    <definedName name="_xlnm.Print_Area" localSheetId="1">'Comunidades Indigenas'!$A$1:$Y$100</definedName>
    <definedName name="_xlnm.Print_Area" localSheetId="2">'Comunidades Negras'!$A$1:$Y$61</definedName>
    <definedName name="_xlnm.Print_Area" localSheetId="4">'Mejoramiento Cap. de Gestión'!$A$1:$Y$75</definedName>
    <definedName name="_xlnm.Print_Area" localSheetId="0">'Ordenamiento social de la PR'!$A$1:$AC$26</definedName>
    <definedName name="_xlnm.Print_Area" localSheetId="7">'Políticas Institucionales'!$A$1:$J$12</definedName>
    <definedName name="COSTODIRECTO" localSheetId="6">#REF!</definedName>
    <definedName name="COSTODIRECTO" localSheetId="1">#REF!</definedName>
    <definedName name="COSTODIRECTO" localSheetId="2">#REF!</definedName>
    <definedName name="COSTODIRECTO" localSheetId="5">#REF!</definedName>
    <definedName name="COSTODIRECTO" localSheetId="4">#REF!</definedName>
    <definedName name="COSTODIRECTO" localSheetId="7">#REF!</definedName>
    <definedName name="COSTODIRECTO">#REF!</definedName>
    <definedName name="COSTOS">[1]TARIFAS!$A$1:$F$52</definedName>
    <definedName name="CUAL" localSheetId="6">[0]!ERR</definedName>
    <definedName name="CUAL" localSheetId="3">[0]!ERR</definedName>
    <definedName name="CUAL" localSheetId="1">[0]!ERR</definedName>
    <definedName name="CUAL" localSheetId="2">[0]!ERR</definedName>
    <definedName name="CUAL" localSheetId="5">[0]!ERR</definedName>
    <definedName name="CUAL" localSheetId="4">[0]!ERR</definedName>
    <definedName name="CUAL" localSheetId="0">[0]!ERR</definedName>
    <definedName name="CUAL" localSheetId="7">[0]!ERR</definedName>
    <definedName name="CUAL">[0]!ERR</definedName>
    <definedName name="CUAL_10">#N/A</definedName>
    <definedName name="CUAL_3">#N/A</definedName>
    <definedName name="CUAL_4">#N/A</definedName>
    <definedName name="CUAL_5">#N/A</definedName>
    <definedName name="CUAL_6">#N/A</definedName>
    <definedName name="CUAL_7">#N/A</definedName>
    <definedName name="CUAL_8">#N/A</definedName>
    <definedName name="CUAL_9">#N/A</definedName>
    <definedName name="dd" localSheetId="6">[0]!ERR</definedName>
    <definedName name="dd" localSheetId="3">[0]!ERR</definedName>
    <definedName name="dd" localSheetId="1">[0]!ERR</definedName>
    <definedName name="dd" localSheetId="2">[0]!ERR</definedName>
    <definedName name="dd" localSheetId="5">[0]!ERR</definedName>
    <definedName name="dd" localSheetId="4">[0]!ERR</definedName>
    <definedName name="dd" localSheetId="0">[0]!ERR</definedName>
    <definedName name="dd" localSheetId="7">[0]!ERR</definedName>
    <definedName name="dd">[0]!ERR</definedName>
    <definedName name="dd_10">#N/A</definedName>
    <definedName name="dd_3">#N/A</definedName>
    <definedName name="dd_4">#N/A</definedName>
    <definedName name="dd_5">#N/A</definedName>
    <definedName name="dd_6">#N/A</definedName>
    <definedName name="dd_7">#N/A</definedName>
    <definedName name="dd_8">#N/A</definedName>
    <definedName name="dd_9">#N/A</definedName>
    <definedName name="EE" localSheetId="6">[0]!ERR</definedName>
    <definedName name="EE" localSheetId="3">[0]!ERR</definedName>
    <definedName name="EE" localSheetId="1">[0]!ERR</definedName>
    <definedName name="EE" localSheetId="2">[0]!ERR</definedName>
    <definedName name="EE" localSheetId="5">[0]!ERR</definedName>
    <definedName name="EE" localSheetId="4">[0]!ERR</definedName>
    <definedName name="EE" localSheetId="0">[0]!ERR</definedName>
    <definedName name="EE" localSheetId="7">[0]!ERR</definedName>
    <definedName name="EE">[0]!ERR</definedName>
    <definedName name="ES" localSheetId="6">[0]!ERR</definedName>
    <definedName name="ES" localSheetId="3">[0]!ERR</definedName>
    <definedName name="ES" localSheetId="1">[0]!ERR</definedName>
    <definedName name="ES" localSheetId="2">[0]!ERR</definedName>
    <definedName name="ES" localSheetId="5">[0]!ERR</definedName>
    <definedName name="ES" localSheetId="4">[0]!ERR</definedName>
    <definedName name="ES" localSheetId="0">[0]!ERR</definedName>
    <definedName name="ES" localSheetId="7">[0]!ERR</definedName>
    <definedName name="ES">[0]!ERR</definedName>
    <definedName name="ES_10" localSheetId="6">ERR</definedName>
    <definedName name="ES_10" localSheetId="3">ERR</definedName>
    <definedName name="ES_10" localSheetId="1">ERR</definedName>
    <definedName name="ES_10" localSheetId="2">ERR</definedName>
    <definedName name="ES_10" localSheetId="5">ERR</definedName>
    <definedName name="ES_10" localSheetId="4">ERR</definedName>
    <definedName name="ES_10" localSheetId="0">ERR</definedName>
    <definedName name="ES_10" localSheetId="7">ERR</definedName>
    <definedName name="ES_10">ERR</definedName>
    <definedName name="ES_3" localSheetId="6">ERR</definedName>
    <definedName name="ES_3" localSheetId="3">ERR</definedName>
    <definedName name="ES_3" localSheetId="1">ERR</definedName>
    <definedName name="ES_3" localSheetId="2">ERR</definedName>
    <definedName name="ES_3" localSheetId="5">ERR</definedName>
    <definedName name="ES_3" localSheetId="4">ERR</definedName>
    <definedName name="ES_3" localSheetId="0">ERR</definedName>
    <definedName name="ES_3" localSheetId="7">ERR</definedName>
    <definedName name="ES_3">ERR</definedName>
    <definedName name="ES_4" localSheetId="6">ERR</definedName>
    <definedName name="ES_4" localSheetId="3">ERR</definedName>
    <definedName name="ES_4" localSheetId="1">ERR</definedName>
    <definedName name="ES_4" localSheetId="2">ERR</definedName>
    <definedName name="ES_4" localSheetId="5">ERR</definedName>
    <definedName name="ES_4" localSheetId="4">ERR</definedName>
    <definedName name="ES_4" localSheetId="0">ERR</definedName>
    <definedName name="ES_4" localSheetId="7">ERR</definedName>
    <definedName name="ES_4">ERR</definedName>
    <definedName name="ES_5" localSheetId="6">ERR</definedName>
    <definedName name="ES_5" localSheetId="3">ERR</definedName>
    <definedName name="ES_5" localSheetId="1">ERR</definedName>
    <definedName name="ES_5" localSheetId="2">ERR</definedName>
    <definedName name="ES_5" localSheetId="5">ERR</definedName>
    <definedName name="ES_5" localSheetId="4">ERR</definedName>
    <definedName name="ES_5" localSheetId="0">ERR</definedName>
    <definedName name="ES_5" localSheetId="7">ERR</definedName>
    <definedName name="ES_5">ERR</definedName>
    <definedName name="ES_6" localSheetId="6">ERR</definedName>
    <definedName name="ES_6" localSheetId="3">ERR</definedName>
    <definedName name="ES_6" localSheetId="1">ERR</definedName>
    <definedName name="ES_6" localSheetId="2">ERR</definedName>
    <definedName name="ES_6" localSheetId="5">ERR</definedName>
    <definedName name="ES_6" localSheetId="4">ERR</definedName>
    <definedName name="ES_6" localSheetId="0">ERR</definedName>
    <definedName name="ES_6" localSheetId="7">ERR</definedName>
    <definedName name="ES_6">ERR</definedName>
    <definedName name="ES_7" localSheetId="6">ERR</definedName>
    <definedName name="ES_7" localSheetId="3">ERR</definedName>
    <definedName name="ES_7" localSheetId="1">ERR</definedName>
    <definedName name="ES_7" localSheetId="2">ERR</definedName>
    <definedName name="ES_7" localSheetId="5">ERR</definedName>
    <definedName name="ES_7" localSheetId="4">ERR</definedName>
    <definedName name="ES_7" localSheetId="0">ERR</definedName>
    <definedName name="ES_7" localSheetId="7">ERR</definedName>
    <definedName name="ES_7">ERR</definedName>
    <definedName name="ES_8" localSheetId="6">ERR</definedName>
    <definedName name="ES_8" localSheetId="3">ERR</definedName>
    <definedName name="ES_8" localSheetId="1">ERR</definedName>
    <definedName name="ES_8" localSheetId="2">ERR</definedName>
    <definedName name="ES_8" localSheetId="5">ERR</definedName>
    <definedName name="ES_8" localSheetId="4">ERR</definedName>
    <definedName name="ES_8" localSheetId="0">ERR</definedName>
    <definedName name="ES_8" localSheetId="7">ERR</definedName>
    <definedName name="ES_8">ERR</definedName>
    <definedName name="ES_9">#NAME?</definedName>
    <definedName name="ff" localSheetId="6">[0]!ERR</definedName>
    <definedName name="ff" localSheetId="3">[0]!ERR</definedName>
    <definedName name="ff" localSheetId="1">[0]!ERR</definedName>
    <definedName name="ff" localSheetId="2">[0]!ERR</definedName>
    <definedName name="ff" localSheetId="5">[0]!ERR</definedName>
    <definedName name="ff" localSheetId="4">[0]!ERR</definedName>
    <definedName name="ff" localSheetId="0">[0]!ERR</definedName>
    <definedName name="ff" localSheetId="7">[0]!ERR</definedName>
    <definedName name="ff">[0]!ERR</definedName>
    <definedName name="ff_10" localSheetId="6">ERR</definedName>
    <definedName name="ff_10" localSheetId="3">ERR</definedName>
    <definedName name="ff_10" localSheetId="1">ERR</definedName>
    <definedName name="ff_10" localSheetId="2">ERR</definedName>
    <definedName name="ff_10" localSheetId="5">ERR</definedName>
    <definedName name="ff_10" localSheetId="4">ERR</definedName>
    <definedName name="ff_10" localSheetId="0">ERR</definedName>
    <definedName name="ff_10" localSheetId="7">ERR</definedName>
    <definedName name="ff_10">ERR</definedName>
    <definedName name="ff_3" localSheetId="6">ERR</definedName>
    <definedName name="ff_3" localSheetId="3">ERR</definedName>
    <definedName name="ff_3" localSheetId="1">ERR</definedName>
    <definedName name="ff_3" localSheetId="2">ERR</definedName>
    <definedName name="ff_3" localSheetId="5">ERR</definedName>
    <definedName name="ff_3" localSheetId="4">ERR</definedName>
    <definedName name="ff_3" localSheetId="0">ERR</definedName>
    <definedName name="ff_3" localSheetId="7">ERR</definedName>
    <definedName name="ff_3">ERR</definedName>
    <definedName name="ff_4" localSheetId="6">ERR</definedName>
    <definedName name="ff_4" localSheetId="3">ERR</definedName>
    <definedName name="ff_4" localSheetId="1">ERR</definedName>
    <definedName name="ff_4" localSheetId="2">ERR</definedName>
    <definedName name="ff_4" localSheetId="5">ERR</definedName>
    <definedName name="ff_4" localSheetId="4">ERR</definedName>
    <definedName name="ff_4" localSheetId="0">ERR</definedName>
    <definedName name="ff_4" localSheetId="7">ERR</definedName>
    <definedName name="ff_4">ERR</definedName>
    <definedName name="ff_5" localSheetId="6">ERR</definedName>
    <definedName name="ff_5" localSheetId="3">ERR</definedName>
    <definedName name="ff_5" localSheetId="1">ERR</definedName>
    <definedName name="ff_5" localSheetId="2">ERR</definedName>
    <definedName name="ff_5" localSheetId="5">ERR</definedName>
    <definedName name="ff_5" localSheetId="4">ERR</definedName>
    <definedName name="ff_5" localSheetId="0">ERR</definedName>
    <definedName name="ff_5" localSheetId="7">ERR</definedName>
    <definedName name="ff_5">ERR</definedName>
    <definedName name="ff_6" localSheetId="6">ERR</definedName>
    <definedName name="ff_6" localSheetId="3">ERR</definedName>
    <definedName name="ff_6" localSheetId="1">ERR</definedName>
    <definedName name="ff_6" localSheetId="2">ERR</definedName>
    <definedName name="ff_6" localSheetId="5">ERR</definedName>
    <definedName name="ff_6" localSheetId="4">ERR</definedName>
    <definedName name="ff_6" localSheetId="0">ERR</definedName>
    <definedName name="ff_6" localSheetId="7">ERR</definedName>
    <definedName name="ff_6">ERR</definedName>
    <definedName name="ff_7" localSheetId="6">ERR</definedName>
    <definedName name="ff_7" localSheetId="3">ERR</definedName>
    <definedName name="ff_7" localSheetId="1">ERR</definedName>
    <definedName name="ff_7" localSheetId="2">ERR</definedName>
    <definedName name="ff_7" localSheetId="5">ERR</definedName>
    <definedName name="ff_7" localSheetId="4">ERR</definedName>
    <definedName name="ff_7" localSheetId="0">ERR</definedName>
    <definedName name="ff_7" localSheetId="7">ERR</definedName>
    <definedName name="ff_7">ERR</definedName>
    <definedName name="ff_8" localSheetId="6">ERR</definedName>
    <definedName name="ff_8" localSheetId="3">ERR</definedName>
    <definedName name="ff_8" localSheetId="1">ERR</definedName>
    <definedName name="ff_8" localSheetId="2">ERR</definedName>
    <definedName name="ff_8" localSheetId="5">ERR</definedName>
    <definedName name="ff_8" localSheetId="4">ERR</definedName>
    <definedName name="ff_8" localSheetId="0">ERR</definedName>
    <definedName name="ff_8" localSheetId="7">ERR</definedName>
    <definedName name="ff_8">ERR</definedName>
    <definedName name="ff_9" localSheetId="6">ERR</definedName>
    <definedName name="ff_9" localSheetId="3">ERR</definedName>
    <definedName name="ff_9" localSheetId="1">ERR</definedName>
    <definedName name="ff_9" localSheetId="2">ERR</definedName>
    <definedName name="ff_9" localSheetId="5">ERR</definedName>
    <definedName name="ff_9" localSheetId="4">ERR</definedName>
    <definedName name="ff_9" localSheetId="0">ERR</definedName>
    <definedName name="ff_9" localSheetId="7">ERR</definedName>
    <definedName name="ff_9">ERR</definedName>
    <definedName name="fg" localSheetId="6">[0]!ERR</definedName>
    <definedName name="fg" localSheetId="3">[0]!ERR</definedName>
    <definedName name="fg" localSheetId="1">[0]!ERR</definedName>
    <definedName name="fg" localSheetId="2">[0]!ERR</definedName>
    <definedName name="fg" localSheetId="5">[0]!ERR</definedName>
    <definedName name="fg" localSheetId="4">[0]!ERR</definedName>
    <definedName name="fg" localSheetId="0">[0]!ERR</definedName>
    <definedName name="fg" localSheetId="7">[0]!ERR</definedName>
    <definedName name="fg">[0]!ERR</definedName>
    <definedName name="FINANCIACION" localSheetId="6">[0]!ERR</definedName>
    <definedName name="FINANCIACION" localSheetId="3">[0]!ERR</definedName>
    <definedName name="FINANCIACION" localSheetId="1">[0]!ERR</definedName>
    <definedName name="FINANCIACION" localSheetId="2">[0]!ERR</definedName>
    <definedName name="FINANCIACION" localSheetId="5">[0]!ERR</definedName>
    <definedName name="FINANCIACION" localSheetId="4">[0]!ERR</definedName>
    <definedName name="FINANCIACION" localSheetId="0">[0]!ERR</definedName>
    <definedName name="FINANCIACION" localSheetId="7">[0]!ERR</definedName>
    <definedName name="FINANCIACION">[0]!ERR</definedName>
    <definedName name="FINANCIACION_10" localSheetId="6">ERR</definedName>
    <definedName name="FINANCIACION_10" localSheetId="3">ERR</definedName>
    <definedName name="FINANCIACION_10" localSheetId="1">ERR</definedName>
    <definedName name="FINANCIACION_10" localSheetId="2">ERR</definedName>
    <definedName name="FINANCIACION_10" localSheetId="5">ERR</definedName>
    <definedName name="FINANCIACION_10" localSheetId="4">ERR</definedName>
    <definedName name="FINANCIACION_10" localSheetId="0">ERR</definedName>
    <definedName name="FINANCIACION_10" localSheetId="7">ERR</definedName>
    <definedName name="FINANCIACION_10">ERR</definedName>
    <definedName name="FINANCIACION_3" localSheetId="6">ERR</definedName>
    <definedName name="FINANCIACION_3" localSheetId="3">ERR</definedName>
    <definedName name="FINANCIACION_3" localSheetId="1">ERR</definedName>
    <definedName name="FINANCIACION_3" localSheetId="2">ERR</definedName>
    <definedName name="FINANCIACION_3" localSheetId="5">ERR</definedName>
    <definedName name="FINANCIACION_3" localSheetId="4">ERR</definedName>
    <definedName name="FINANCIACION_3" localSheetId="0">ERR</definedName>
    <definedName name="FINANCIACION_3" localSheetId="7">ERR</definedName>
    <definedName name="FINANCIACION_3">ERR</definedName>
    <definedName name="FINANCIACION_4" localSheetId="6">ERR</definedName>
    <definedName name="FINANCIACION_4" localSheetId="3">ERR</definedName>
    <definedName name="FINANCIACION_4" localSheetId="1">ERR</definedName>
    <definedName name="FINANCIACION_4" localSheetId="2">ERR</definedName>
    <definedName name="FINANCIACION_4" localSheetId="5">ERR</definedName>
    <definedName name="FINANCIACION_4" localSheetId="4">ERR</definedName>
    <definedName name="FINANCIACION_4" localSheetId="0">ERR</definedName>
    <definedName name="FINANCIACION_4" localSheetId="7">ERR</definedName>
    <definedName name="FINANCIACION_4">ERR</definedName>
    <definedName name="FINANCIACION_5" localSheetId="6">ERR</definedName>
    <definedName name="FINANCIACION_5" localSheetId="3">ERR</definedName>
    <definedName name="FINANCIACION_5" localSheetId="1">ERR</definedName>
    <definedName name="FINANCIACION_5" localSheetId="2">ERR</definedName>
    <definedName name="FINANCIACION_5" localSheetId="5">ERR</definedName>
    <definedName name="FINANCIACION_5" localSheetId="4">ERR</definedName>
    <definedName name="FINANCIACION_5" localSheetId="0">ERR</definedName>
    <definedName name="FINANCIACION_5" localSheetId="7">ERR</definedName>
    <definedName name="FINANCIACION_5">ERR</definedName>
    <definedName name="FINANCIACION_6" localSheetId="6">ERR</definedName>
    <definedName name="FINANCIACION_6" localSheetId="3">ERR</definedName>
    <definedName name="FINANCIACION_6" localSheetId="1">ERR</definedName>
    <definedName name="FINANCIACION_6" localSheetId="2">ERR</definedName>
    <definedName name="FINANCIACION_6" localSheetId="5">ERR</definedName>
    <definedName name="FINANCIACION_6" localSheetId="4">ERR</definedName>
    <definedName name="FINANCIACION_6" localSheetId="0">ERR</definedName>
    <definedName name="FINANCIACION_6" localSheetId="7">ERR</definedName>
    <definedName name="FINANCIACION_6">ERR</definedName>
    <definedName name="FINANCIACION_7" localSheetId="6">ERR</definedName>
    <definedName name="FINANCIACION_7" localSheetId="3">ERR</definedName>
    <definedName name="FINANCIACION_7" localSheetId="1">ERR</definedName>
    <definedName name="FINANCIACION_7" localSheetId="2">ERR</definedName>
    <definedName name="FINANCIACION_7" localSheetId="5">ERR</definedName>
    <definedName name="FINANCIACION_7" localSheetId="4">ERR</definedName>
    <definedName name="FINANCIACION_7" localSheetId="0">ERR</definedName>
    <definedName name="FINANCIACION_7" localSheetId="7">ERR</definedName>
    <definedName name="FINANCIACION_7">ERR</definedName>
    <definedName name="FINANCIACION_8" localSheetId="6">ERR</definedName>
    <definedName name="FINANCIACION_8" localSheetId="3">ERR</definedName>
    <definedName name="FINANCIACION_8" localSheetId="1">ERR</definedName>
    <definedName name="FINANCIACION_8" localSheetId="2">ERR</definedName>
    <definedName name="FINANCIACION_8" localSheetId="5">ERR</definedName>
    <definedName name="FINANCIACION_8" localSheetId="4">ERR</definedName>
    <definedName name="FINANCIACION_8" localSheetId="0">ERR</definedName>
    <definedName name="FINANCIACION_8" localSheetId="7">ERR</definedName>
    <definedName name="FINANCIACION_8">ERR</definedName>
    <definedName name="FINANCIACION_9" localSheetId="6">ERR</definedName>
    <definedName name="FINANCIACION_9" localSheetId="3">ERR</definedName>
    <definedName name="FINANCIACION_9" localSheetId="1">ERR</definedName>
    <definedName name="FINANCIACION_9" localSheetId="2">ERR</definedName>
    <definedName name="FINANCIACION_9" localSheetId="5">ERR</definedName>
    <definedName name="FINANCIACION_9" localSheetId="4">ERR</definedName>
    <definedName name="FINANCIACION_9" localSheetId="0">ERR</definedName>
    <definedName name="FINANCIACION_9" localSheetId="7">ERR</definedName>
    <definedName name="FINANCIACION_9">ERR</definedName>
    <definedName name="FS01_10" localSheetId="6">ERR</definedName>
    <definedName name="FS01_10" localSheetId="3">ERR</definedName>
    <definedName name="FS01_10" localSheetId="1">ERR</definedName>
    <definedName name="FS01_10" localSheetId="2">ERR</definedName>
    <definedName name="FS01_10" localSheetId="5">ERR</definedName>
    <definedName name="FS01_10" localSheetId="4">ERR</definedName>
    <definedName name="FS01_10" localSheetId="0">ERR</definedName>
    <definedName name="FS01_10" localSheetId="7">ERR</definedName>
    <definedName name="FS01_10">ERR</definedName>
    <definedName name="FS01_3" localSheetId="6">ERR</definedName>
    <definedName name="FS01_3" localSheetId="3">ERR</definedName>
    <definedName name="FS01_3" localSheetId="1">ERR</definedName>
    <definedName name="FS01_3" localSheetId="2">ERR</definedName>
    <definedName name="FS01_3" localSheetId="5">ERR</definedName>
    <definedName name="FS01_3" localSheetId="4">ERR</definedName>
    <definedName name="FS01_3" localSheetId="0">ERR</definedName>
    <definedName name="FS01_3" localSheetId="7">ERR</definedName>
    <definedName name="FS01_3">ERR</definedName>
    <definedName name="FS01_4" localSheetId="6">ERR</definedName>
    <definedName name="FS01_4" localSheetId="3">ERR</definedName>
    <definedName name="FS01_4" localSheetId="1">ERR</definedName>
    <definedName name="FS01_4" localSheetId="2">ERR</definedName>
    <definedName name="FS01_4" localSheetId="5">ERR</definedName>
    <definedName name="FS01_4" localSheetId="4">ERR</definedName>
    <definedName name="FS01_4" localSheetId="0">ERR</definedName>
    <definedName name="FS01_4" localSheetId="7">ERR</definedName>
    <definedName name="FS01_4">ERR</definedName>
    <definedName name="FS01_5" localSheetId="6">ERR</definedName>
    <definedName name="FS01_5" localSheetId="3">ERR</definedName>
    <definedName name="FS01_5" localSheetId="1">ERR</definedName>
    <definedName name="FS01_5" localSheetId="2">ERR</definedName>
    <definedName name="FS01_5" localSheetId="5">ERR</definedName>
    <definedName name="FS01_5" localSheetId="4">ERR</definedName>
    <definedName name="FS01_5" localSheetId="0">ERR</definedName>
    <definedName name="FS01_5" localSheetId="7">ERR</definedName>
    <definedName name="FS01_5">ERR</definedName>
    <definedName name="FS01_6" localSheetId="6">ERR</definedName>
    <definedName name="FS01_6" localSheetId="3">ERR</definedName>
    <definedName name="FS01_6" localSheetId="1">ERR</definedName>
    <definedName name="FS01_6" localSheetId="2">ERR</definedName>
    <definedName name="FS01_6" localSheetId="5">ERR</definedName>
    <definedName name="FS01_6" localSheetId="4">ERR</definedName>
    <definedName name="FS01_6" localSheetId="0">ERR</definedName>
    <definedName name="FS01_6" localSheetId="7">ERR</definedName>
    <definedName name="FS01_6">ERR</definedName>
    <definedName name="FS01_7" localSheetId="6">ERR</definedName>
    <definedName name="FS01_7" localSheetId="3">ERR</definedName>
    <definedName name="FS01_7" localSheetId="1">ERR</definedName>
    <definedName name="FS01_7" localSheetId="2">ERR</definedName>
    <definedName name="FS01_7" localSheetId="5">ERR</definedName>
    <definedName name="FS01_7" localSheetId="4">ERR</definedName>
    <definedName name="FS01_7" localSheetId="0">ERR</definedName>
    <definedName name="FS01_7" localSheetId="7">ERR</definedName>
    <definedName name="FS01_7">ERR</definedName>
    <definedName name="FS01_8" localSheetId="6">ERR</definedName>
    <definedName name="FS01_8" localSheetId="3">ERR</definedName>
    <definedName name="FS01_8" localSheetId="1">ERR</definedName>
    <definedName name="FS01_8" localSheetId="2">ERR</definedName>
    <definedName name="FS01_8" localSheetId="5">ERR</definedName>
    <definedName name="FS01_8" localSheetId="4">ERR</definedName>
    <definedName name="FS01_8" localSheetId="0">ERR</definedName>
    <definedName name="FS01_8" localSheetId="7">ERR</definedName>
    <definedName name="FS01_8">ERR</definedName>
    <definedName name="FS01_9" localSheetId="6">ERR</definedName>
    <definedName name="FS01_9" localSheetId="3">ERR</definedName>
    <definedName name="FS01_9" localSheetId="1">ERR</definedName>
    <definedName name="FS01_9" localSheetId="2">ERR</definedName>
    <definedName name="FS01_9" localSheetId="5">ERR</definedName>
    <definedName name="FS01_9" localSheetId="4">ERR</definedName>
    <definedName name="FS01_9" localSheetId="0">ERR</definedName>
    <definedName name="FS01_9" localSheetId="7">ERR</definedName>
    <definedName name="FS01_9">ERR</definedName>
    <definedName name="fu" localSheetId="6">[0]!ERR</definedName>
    <definedName name="fu" localSheetId="3">[0]!ERR</definedName>
    <definedName name="fu" localSheetId="1">[0]!ERR</definedName>
    <definedName name="fu" localSheetId="2">[0]!ERR</definedName>
    <definedName name="fu" localSheetId="5">[0]!ERR</definedName>
    <definedName name="fu" localSheetId="4">[0]!ERR</definedName>
    <definedName name="fu" localSheetId="0">[0]!ERR</definedName>
    <definedName name="fu" localSheetId="7">[0]!ERR</definedName>
    <definedName name="fu">[0]!ERR</definedName>
    <definedName name="g" localSheetId="6">#REF!</definedName>
    <definedName name="g" localSheetId="1">#REF!</definedName>
    <definedName name="g" localSheetId="2">#REF!</definedName>
    <definedName name="g" localSheetId="5">#REF!</definedName>
    <definedName name="g" localSheetId="4">#REF!</definedName>
    <definedName name="g" localSheetId="7">#REF!</definedName>
    <definedName name="g">#REF!</definedName>
    <definedName name="GBGB" localSheetId="6">[0]!ERR</definedName>
    <definedName name="GBGB" localSheetId="3">[0]!ERR</definedName>
    <definedName name="GBGB" localSheetId="1">[0]!ERR</definedName>
    <definedName name="GBGB" localSheetId="2">[0]!ERR</definedName>
    <definedName name="GBGB" localSheetId="5">[0]!ERR</definedName>
    <definedName name="GBGB" localSheetId="4">[0]!ERR</definedName>
    <definedName name="GBGB" localSheetId="0">[0]!ERR</definedName>
    <definedName name="GBGB" localSheetId="7">[0]!ERR</definedName>
    <definedName name="GBGB">[0]!ERR</definedName>
    <definedName name="GGG" localSheetId="6">[0]!ERR</definedName>
    <definedName name="GGG" localSheetId="3">[0]!ERR</definedName>
    <definedName name="GGG" localSheetId="1">[0]!ERR</definedName>
    <definedName name="GGG" localSheetId="2">[0]!ERR</definedName>
    <definedName name="GGG" localSheetId="5">[0]!ERR</definedName>
    <definedName name="GGG" localSheetId="4">[0]!ERR</definedName>
    <definedName name="GGG" localSheetId="0">[0]!ERR</definedName>
    <definedName name="GGG" localSheetId="7">[0]!ERR</definedName>
    <definedName name="GGG">[0]!ERR</definedName>
    <definedName name="GGG_10" localSheetId="6">ERR</definedName>
    <definedName name="GGG_10" localSheetId="3">ERR</definedName>
    <definedName name="GGG_10" localSheetId="1">ERR</definedName>
    <definedName name="GGG_10" localSheetId="2">ERR</definedName>
    <definedName name="GGG_10" localSheetId="5">ERR</definedName>
    <definedName name="GGG_10" localSheetId="4">ERR</definedName>
    <definedName name="GGG_10" localSheetId="0">ERR</definedName>
    <definedName name="GGG_10" localSheetId="7">ERR</definedName>
    <definedName name="GGG_10">ERR</definedName>
    <definedName name="GGG_3" localSheetId="6">ERR</definedName>
    <definedName name="GGG_3" localSheetId="3">ERR</definedName>
    <definedName name="GGG_3" localSheetId="1">ERR</definedName>
    <definedName name="GGG_3" localSheetId="2">ERR</definedName>
    <definedName name="GGG_3" localSheetId="5">ERR</definedName>
    <definedName name="GGG_3" localSheetId="4">ERR</definedName>
    <definedName name="GGG_3" localSheetId="0">ERR</definedName>
    <definedName name="GGG_3" localSheetId="7">ERR</definedName>
    <definedName name="GGG_3">ERR</definedName>
    <definedName name="GGG_4" localSheetId="6">ERR</definedName>
    <definedName name="GGG_4" localSheetId="3">ERR</definedName>
    <definedName name="GGG_4" localSheetId="1">ERR</definedName>
    <definedName name="GGG_4" localSheetId="2">ERR</definedName>
    <definedName name="GGG_4" localSheetId="5">ERR</definedName>
    <definedName name="GGG_4" localSheetId="4">ERR</definedName>
    <definedName name="GGG_4" localSheetId="0">ERR</definedName>
    <definedName name="GGG_4" localSheetId="7">ERR</definedName>
    <definedName name="GGG_4">ERR</definedName>
    <definedName name="GGG_5" localSheetId="6">ERR</definedName>
    <definedName name="GGG_5" localSheetId="3">ERR</definedName>
    <definedName name="GGG_5" localSheetId="1">ERR</definedName>
    <definedName name="GGG_5" localSheetId="2">ERR</definedName>
    <definedName name="GGG_5" localSheetId="5">ERR</definedName>
    <definedName name="GGG_5" localSheetId="4">ERR</definedName>
    <definedName name="GGG_5" localSheetId="0">ERR</definedName>
    <definedName name="GGG_5" localSheetId="7">ERR</definedName>
    <definedName name="GGG_5">ERR</definedName>
    <definedName name="GGG_6" localSheetId="6">ERR</definedName>
    <definedName name="GGG_6" localSheetId="3">ERR</definedName>
    <definedName name="GGG_6" localSheetId="1">ERR</definedName>
    <definedName name="GGG_6" localSheetId="2">ERR</definedName>
    <definedName name="GGG_6" localSheetId="5">ERR</definedName>
    <definedName name="GGG_6" localSheetId="4">ERR</definedName>
    <definedName name="GGG_6" localSheetId="0">ERR</definedName>
    <definedName name="GGG_6" localSheetId="7">ERR</definedName>
    <definedName name="GGG_6">ERR</definedName>
    <definedName name="GGG_7" localSheetId="6">ERR</definedName>
    <definedName name="GGG_7" localSheetId="3">ERR</definedName>
    <definedName name="GGG_7" localSheetId="1">ERR</definedName>
    <definedName name="GGG_7" localSheetId="2">ERR</definedName>
    <definedName name="GGG_7" localSheetId="5">ERR</definedName>
    <definedName name="GGG_7" localSheetId="4">ERR</definedName>
    <definedName name="GGG_7" localSheetId="0">ERR</definedName>
    <definedName name="GGG_7" localSheetId="7">ERR</definedName>
    <definedName name="GGG_7">ERR</definedName>
    <definedName name="GGG_8" localSheetId="6">ERR</definedName>
    <definedName name="GGG_8" localSheetId="3">ERR</definedName>
    <definedName name="GGG_8" localSheetId="1">ERR</definedName>
    <definedName name="GGG_8" localSheetId="2">ERR</definedName>
    <definedName name="GGG_8" localSheetId="5">ERR</definedName>
    <definedName name="GGG_8" localSheetId="4">ERR</definedName>
    <definedName name="GGG_8" localSheetId="0">ERR</definedName>
    <definedName name="GGG_8" localSheetId="7">ERR</definedName>
    <definedName name="GGG_8">ERR</definedName>
    <definedName name="GGG_9" localSheetId="6">ERR</definedName>
    <definedName name="GGG_9" localSheetId="3">ERR</definedName>
    <definedName name="GGG_9" localSheetId="1">ERR</definedName>
    <definedName name="GGG_9" localSheetId="2">ERR</definedName>
    <definedName name="GGG_9" localSheetId="5">ERR</definedName>
    <definedName name="GGG_9" localSheetId="4">ERR</definedName>
    <definedName name="GGG_9" localSheetId="0">ERR</definedName>
    <definedName name="GGG_9" localSheetId="7">ERR</definedName>
    <definedName name="GGG_9">ERR</definedName>
    <definedName name="hh" localSheetId="6">[0]!ERR</definedName>
    <definedName name="hh" localSheetId="3">[0]!ERR</definedName>
    <definedName name="hh" localSheetId="1">[0]!ERR</definedName>
    <definedName name="hh" localSheetId="2">[0]!ERR</definedName>
    <definedName name="hh" localSheetId="5">[0]!ERR</definedName>
    <definedName name="hh" localSheetId="4">[0]!ERR</definedName>
    <definedName name="hh" localSheetId="0">[0]!ERR</definedName>
    <definedName name="hh" localSheetId="7">[0]!ERR</definedName>
    <definedName name="hh">[0]!ERR</definedName>
    <definedName name="Imprima" localSheetId="6">#REF!</definedName>
    <definedName name="Imprima" localSheetId="1">#REF!</definedName>
    <definedName name="Imprima" localSheetId="2">#REF!</definedName>
    <definedName name="Imprima" localSheetId="5">#REF!</definedName>
    <definedName name="Imprima" localSheetId="4">#REF!</definedName>
    <definedName name="Imprima" localSheetId="7">#REF!</definedName>
    <definedName name="Imprima">#REF!</definedName>
    <definedName name="inf" localSheetId="6">#REF!</definedName>
    <definedName name="inf" localSheetId="1">#REF!</definedName>
    <definedName name="inf" localSheetId="2">#REF!</definedName>
    <definedName name="inf" localSheetId="5">#REF!</definedName>
    <definedName name="inf" localSheetId="4">#REF!</definedName>
    <definedName name="inf" localSheetId="7">#REF!</definedName>
    <definedName name="inf">#REF!</definedName>
    <definedName name="j" localSheetId="6">[0]!ERR</definedName>
    <definedName name="j" localSheetId="3">[0]!ERR</definedName>
    <definedName name="j" localSheetId="1">[0]!ERR</definedName>
    <definedName name="j" localSheetId="2">[0]!ERR</definedName>
    <definedName name="j" localSheetId="5">[0]!ERR</definedName>
    <definedName name="j" localSheetId="4">[0]!ERR</definedName>
    <definedName name="j" localSheetId="0">[0]!ERR</definedName>
    <definedName name="j" localSheetId="7">[0]!ERR</definedName>
    <definedName name="j">[0]!ERR</definedName>
    <definedName name="jj" localSheetId="6">[0]!ERR</definedName>
    <definedName name="jj" localSheetId="3">[0]!ERR</definedName>
    <definedName name="jj" localSheetId="1">[0]!ERR</definedName>
    <definedName name="jj" localSheetId="2">[0]!ERR</definedName>
    <definedName name="jj" localSheetId="5">[0]!ERR</definedName>
    <definedName name="jj" localSheetId="4">[0]!ERR</definedName>
    <definedName name="jj" localSheetId="0">[0]!ERR</definedName>
    <definedName name="jj" localSheetId="7">[0]!ERR</definedName>
    <definedName name="jj">[0]!ERR</definedName>
    <definedName name="JOHNNY" localSheetId="6">[0]!ERR</definedName>
    <definedName name="JOHNNY" localSheetId="3">[0]!ERR</definedName>
    <definedName name="JOHNNY" localSheetId="1">[0]!ERR</definedName>
    <definedName name="JOHNNY" localSheetId="2">[0]!ERR</definedName>
    <definedName name="JOHNNY" localSheetId="5">[0]!ERR</definedName>
    <definedName name="JOHNNY" localSheetId="4">[0]!ERR</definedName>
    <definedName name="JOHNNY" localSheetId="0">[0]!ERR</definedName>
    <definedName name="JOHNNY" localSheetId="7">[0]!ERR</definedName>
    <definedName name="JOHNNY">[0]!ERR</definedName>
    <definedName name="JOHNNY_10" localSheetId="6">ERR</definedName>
    <definedName name="JOHNNY_10" localSheetId="3">ERR</definedName>
    <definedName name="JOHNNY_10" localSheetId="1">ERR</definedName>
    <definedName name="JOHNNY_10" localSheetId="2">ERR</definedName>
    <definedName name="JOHNNY_10" localSheetId="5">ERR</definedName>
    <definedName name="JOHNNY_10" localSheetId="4">ERR</definedName>
    <definedName name="JOHNNY_10" localSheetId="0">ERR</definedName>
    <definedName name="JOHNNY_10" localSheetId="7">ERR</definedName>
    <definedName name="JOHNNY_10">ERR</definedName>
    <definedName name="JOHNNY_3" localSheetId="6">ERR</definedName>
    <definedName name="JOHNNY_3" localSheetId="3">ERR</definedName>
    <definedName name="JOHNNY_3" localSheetId="1">ERR</definedName>
    <definedName name="JOHNNY_3" localSheetId="2">ERR</definedName>
    <definedName name="JOHNNY_3" localSheetId="5">ERR</definedName>
    <definedName name="JOHNNY_3" localSheetId="4">ERR</definedName>
    <definedName name="JOHNNY_3" localSheetId="0">ERR</definedName>
    <definedName name="JOHNNY_3" localSheetId="7">ERR</definedName>
    <definedName name="JOHNNY_3">ERR</definedName>
    <definedName name="JOHNNY_4" localSheetId="6">ERR</definedName>
    <definedName name="JOHNNY_4" localSheetId="3">ERR</definedName>
    <definedName name="JOHNNY_4" localSheetId="1">ERR</definedName>
    <definedName name="JOHNNY_4" localSheetId="2">ERR</definedName>
    <definedName name="JOHNNY_4" localSheetId="5">ERR</definedName>
    <definedName name="JOHNNY_4" localSheetId="4">ERR</definedName>
    <definedName name="JOHNNY_4" localSheetId="0">ERR</definedName>
    <definedName name="JOHNNY_4" localSheetId="7">ERR</definedName>
    <definedName name="JOHNNY_4">ERR</definedName>
    <definedName name="JOHNNY_5" localSheetId="6">ERR</definedName>
    <definedName name="JOHNNY_5" localSheetId="3">ERR</definedName>
    <definedName name="JOHNNY_5" localSheetId="1">ERR</definedName>
    <definedName name="JOHNNY_5" localSheetId="2">ERR</definedName>
    <definedName name="JOHNNY_5" localSheetId="5">ERR</definedName>
    <definedName name="JOHNNY_5" localSheetId="4">ERR</definedName>
    <definedName name="JOHNNY_5" localSheetId="0">ERR</definedName>
    <definedName name="JOHNNY_5" localSheetId="7">ERR</definedName>
    <definedName name="JOHNNY_5">ERR</definedName>
    <definedName name="JOHNNY_6" localSheetId="6">ERR</definedName>
    <definedName name="JOHNNY_6" localSheetId="3">ERR</definedName>
    <definedName name="JOHNNY_6" localSheetId="1">ERR</definedName>
    <definedName name="JOHNNY_6" localSheetId="2">ERR</definedName>
    <definedName name="JOHNNY_6" localSheetId="5">ERR</definedName>
    <definedName name="JOHNNY_6" localSheetId="4">ERR</definedName>
    <definedName name="JOHNNY_6" localSheetId="0">ERR</definedName>
    <definedName name="JOHNNY_6" localSheetId="7">ERR</definedName>
    <definedName name="JOHNNY_6">ERR</definedName>
    <definedName name="JOHNNY_7" localSheetId="6">ERR</definedName>
    <definedName name="JOHNNY_7" localSheetId="3">ERR</definedName>
    <definedName name="JOHNNY_7" localSheetId="1">ERR</definedName>
    <definedName name="JOHNNY_7" localSheetId="2">ERR</definedName>
    <definedName name="JOHNNY_7" localSheetId="5">ERR</definedName>
    <definedName name="JOHNNY_7" localSheetId="4">ERR</definedName>
    <definedName name="JOHNNY_7" localSheetId="0">ERR</definedName>
    <definedName name="JOHNNY_7" localSheetId="7">ERR</definedName>
    <definedName name="JOHNNY_7">ERR</definedName>
    <definedName name="JOHNNY_8" localSheetId="6">ERR</definedName>
    <definedName name="JOHNNY_8" localSheetId="3">ERR</definedName>
    <definedName name="JOHNNY_8" localSheetId="1">ERR</definedName>
    <definedName name="JOHNNY_8" localSheetId="2">ERR</definedName>
    <definedName name="JOHNNY_8" localSheetId="5">ERR</definedName>
    <definedName name="JOHNNY_8" localSheetId="4">ERR</definedName>
    <definedName name="JOHNNY_8" localSheetId="0">ERR</definedName>
    <definedName name="JOHNNY_8" localSheetId="7">ERR</definedName>
    <definedName name="JOHNNY_8">ERR</definedName>
    <definedName name="JOHNNY_9" localSheetId="6">ERR</definedName>
    <definedName name="JOHNNY_9" localSheetId="3">ERR</definedName>
    <definedName name="JOHNNY_9" localSheetId="1">ERR</definedName>
    <definedName name="JOHNNY_9" localSheetId="2">ERR</definedName>
    <definedName name="JOHNNY_9" localSheetId="5">ERR</definedName>
    <definedName name="JOHNNY_9" localSheetId="4">ERR</definedName>
    <definedName name="JOHNNY_9" localSheetId="0">ERR</definedName>
    <definedName name="JOHNNY_9" localSheetId="7">ERR</definedName>
    <definedName name="JOHNNY_9">ERR</definedName>
    <definedName name="kl" localSheetId="6">[0]!ERR</definedName>
    <definedName name="kl" localSheetId="3">[0]!ERR</definedName>
    <definedName name="kl" localSheetId="1">[0]!ERR</definedName>
    <definedName name="kl" localSheetId="2">[0]!ERR</definedName>
    <definedName name="kl" localSheetId="5">[0]!ERR</definedName>
    <definedName name="kl" localSheetId="4">[0]!ERR</definedName>
    <definedName name="kl" localSheetId="0">[0]!ERR</definedName>
    <definedName name="kl" localSheetId="7">[0]!ERR</definedName>
    <definedName name="kl">[0]!ERR</definedName>
    <definedName name="L" localSheetId="6">#REF!</definedName>
    <definedName name="L" localSheetId="1">#REF!</definedName>
    <definedName name="L" localSheetId="2">#REF!</definedName>
    <definedName name="L" localSheetId="5">#REF!</definedName>
    <definedName name="L" localSheetId="4">#REF!</definedName>
    <definedName name="L" localSheetId="7">#REF!</definedName>
    <definedName name="L">#REF!</definedName>
    <definedName name="liq" localSheetId="6">[0]!ERR</definedName>
    <definedName name="liq" localSheetId="3">[0]!ERR</definedName>
    <definedName name="liq" localSheetId="1">[0]!ERR</definedName>
    <definedName name="liq" localSheetId="2">[0]!ERR</definedName>
    <definedName name="liq" localSheetId="5">[0]!ERR</definedName>
    <definedName name="liq" localSheetId="4">[0]!ERR</definedName>
    <definedName name="liq" localSheetId="0">[0]!ERR</definedName>
    <definedName name="liq" localSheetId="7">[0]!ERR</definedName>
    <definedName name="liq">[0]!ERR</definedName>
    <definedName name="LL" localSheetId="6">[0]!ERR</definedName>
    <definedName name="LL" localSheetId="3">[0]!ERR</definedName>
    <definedName name="LL" localSheetId="1">[0]!ERR</definedName>
    <definedName name="LL" localSheetId="2">[0]!ERR</definedName>
    <definedName name="LL" localSheetId="5">[0]!ERR</definedName>
    <definedName name="LL" localSheetId="4">[0]!ERR</definedName>
    <definedName name="LL" localSheetId="0">[0]!ERR</definedName>
    <definedName name="LL" localSheetId="7">[0]!ERR</definedName>
    <definedName name="LL">[0]!ERR</definedName>
    <definedName name="LOGO" localSheetId="6">[0]!ERR</definedName>
    <definedName name="LOGO" localSheetId="3">[0]!ERR</definedName>
    <definedName name="LOGO" localSheetId="1">[0]!ERR</definedName>
    <definedName name="LOGO" localSheetId="2">[0]!ERR</definedName>
    <definedName name="LOGO" localSheetId="5">[0]!ERR</definedName>
    <definedName name="LOGO" localSheetId="4">[0]!ERR</definedName>
    <definedName name="LOGO" localSheetId="0">[0]!ERR</definedName>
    <definedName name="LOGO" localSheetId="7">[0]!ERR</definedName>
    <definedName name="LOGO">[0]!ERR</definedName>
    <definedName name="LOGO_10" localSheetId="6">ERR</definedName>
    <definedName name="LOGO_10" localSheetId="3">ERR</definedName>
    <definedName name="LOGO_10" localSheetId="1">ERR</definedName>
    <definedName name="LOGO_10" localSheetId="2">ERR</definedName>
    <definedName name="LOGO_10" localSheetId="5">ERR</definedName>
    <definedName name="LOGO_10" localSheetId="4">ERR</definedName>
    <definedName name="LOGO_10" localSheetId="0">ERR</definedName>
    <definedName name="LOGO_10" localSheetId="7">ERR</definedName>
    <definedName name="LOGO_10">ERR</definedName>
    <definedName name="LOGO_3" localSheetId="6">ERR</definedName>
    <definedName name="LOGO_3" localSheetId="3">ERR</definedName>
    <definedName name="LOGO_3" localSheetId="1">ERR</definedName>
    <definedName name="LOGO_3" localSheetId="2">ERR</definedName>
    <definedName name="LOGO_3" localSheetId="5">ERR</definedName>
    <definedName name="LOGO_3" localSheetId="4">ERR</definedName>
    <definedName name="LOGO_3" localSheetId="0">ERR</definedName>
    <definedName name="LOGO_3" localSheetId="7">ERR</definedName>
    <definedName name="LOGO_3">ERR</definedName>
    <definedName name="LOGO_4" localSheetId="6">ERR</definedName>
    <definedName name="LOGO_4" localSheetId="3">ERR</definedName>
    <definedName name="LOGO_4" localSheetId="1">ERR</definedName>
    <definedName name="LOGO_4" localSheetId="2">ERR</definedName>
    <definedName name="LOGO_4" localSheetId="5">ERR</definedName>
    <definedName name="LOGO_4" localSheetId="4">ERR</definedName>
    <definedName name="LOGO_4" localSheetId="0">ERR</definedName>
    <definedName name="LOGO_4" localSheetId="7">ERR</definedName>
    <definedName name="LOGO_4">ERR</definedName>
    <definedName name="LOGO_5" localSheetId="6">ERR</definedName>
    <definedName name="LOGO_5" localSheetId="3">ERR</definedName>
    <definedName name="LOGO_5" localSheetId="1">ERR</definedName>
    <definedName name="LOGO_5" localSheetId="2">ERR</definedName>
    <definedName name="LOGO_5" localSheetId="5">ERR</definedName>
    <definedName name="LOGO_5" localSheetId="4">ERR</definedName>
    <definedName name="LOGO_5" localSheetId="0">ERR</definedName>
    <definedName name="LOGO_5" localSheetId="7">ERR</definedName>
    <definedName name="LOGO_5">ERR</definedName>
    <definedName name="LOGO_6" localSheetId="6">ERR</definedName>
    <definedName name="LOGO_6" localSheetId="3">ERR</definedName>
    <definedName name="LOGO_6" localSheetId="1">ERR</definedName>
    <definedName name="LOGO_6" localSheetId="2">ERR</definedName>
    <definedName name="LOGO_6" localSheetId="5">ERR</definedName>
    <definedName name="LOGO_6" localSheetId="4">ERR</definedName>
    <definedName name="LOGO_6" localSheetId="0">ERR</definedName>
    <definedName name="LOGO_6" localSheetId="7">ERR</definedName>
    <definedName name="LOGO_6">ERR</definedName>
    <definedName name="LOGO_7" localSheetId="6">ERR</definedName>
    <definedName name="LOGO_7" localSheetId="3">ERR</definedName>
    <definedName name="LOGO_7" localSheetId="1">ERR</definedName>
    <definedName name="LOGO_7" localSheetId="2">ERR</definedName>
    <definedName name="LOGO_7" localSheetId="5">ERR</definedName>
    <definedName name="LOGO_7" localSheetId="4">ERR</definedName>
    <definedName name="LOGO_7" localSheetId="0">ERR</definedName>
    <definedName name="LOGO_7" localSheetId="7">ERR</definedName>
    <definedName name="LOGO_7">ERR</definedName>
    <definedName name="LOGO_8" localSheetId="6">ERR</definedName>
    <definedName name="LOGO_8" localSheetId="3">ERR</definedName>
    <definedName name="LOGO_8" localSheetId="1">ERR</definedName>
    <definedName name="LOGO_8" localSheetId="2">ERR</definedName>
    <definedName name="LOGO_8" localSheetId="5">ERR</definedName>
    <definedName name="LOGO_8" localSheetId="4">ERR</definedName>
    <definedName name="LOGO_8" localSheetId="0">ERR</definedName>
    <definedName name="LOGO_8" localSheetId="7">ERR</definedName>
    <definedName name="LOGO_8">ERR</definedName>
    <definedName name="LOGO_9" localSheetId="6">ERR</definedName>
    <definedName name="LOGO_9" localSheetId="3">ERR</definedName>
    <definedName name="LOGO_9" localSheetId="1">ERR</definedName>
    <definedName name="LOGO_9" localSheetId="2">ERR</definedName>
    <definedName name="LOGO_9" localSheetId="5">ERR</definedName>
    <definedName name="LOGO_9" localSheetId="4">ERR</definedName>
    <definedName name="LOGO_9" localSheetId="0">ERR</definedName>
    <definedName name="LOGO_9" localSheetId="7">ERR</definedName>
    <definedName name="LOGO_9">ERR</definedName>
    <definedName name="mortero" localSheetId="6">[0]!ERR</definedName>
    <definedName name="mortero" localSheetId="3">[0]!ERR</definedName>
    <definedName name="mortero" localSheetId="1">[0]!ERR</definedName>
    <definedName name="mortero" localSheetId="2">[0]!ERR</definedName>
    <definedName name="mortero" localSheetId="5">[0]!ERR</definedName>
    <definedName name="mortero" localSheetId="4">[0]!ERR</definedName>
    <definedName name="mortero" localSheetId="0">[0]!ERR</definedName>
    <definedName name="mortero" localSheetId="7">[0]!ERR</definedName>
    <definedName name="mortero">[0]!ERR</definedName>
    <definedName name="NO" localSheetId="6">[0]!ERR</definedName>
    <definedName name="NO" localSheetId="3">[0]!ERR</definedName>
    <definedName name="NO" localSheetId="1">[0]!ERR</definedName>
    <definedName name="NO" localSheetId="2">[0]!ERR</definedName>
    <definedName name="NO" localSheetId="5">[0]!ERR</definedName>
    <definedName name="NO" localSheetId="4">[0]!ERR</definedName>
    <definedName name="NO" localSheetId="0">[0]!ERR</definedName>
    <definedName name="NO" localSheetId="7">[0]!ERR</definedName>
    <definedName name="NO">[0]!ERR</definedName>
    <definedName name="NO_10" localSheetId="6">ERR</definedName>
    <definedName name="NO_10" localSheetId="3">ERR</definedName>
    <definedName name="NO_10" localSheetId="1">ERR</definedName>
    <definedName name="NO_10" localSheetId="2">ERR</definedName>
    <definedName name="NO_10" localSheetId="5">ERR</definedName>
    <definedName name="NO_10" localSheetId="4">ERR</definedName>
    <definedName name="NO_10" localSheetId="0">ERR</definedName>
    <definedName name="NO_10" localSheetId="7">ERR</definedName>
    <definedName name="NO_10">ERR</definedName>
    <definedName name="NO_3" localSheetId="6">ERR</definedName>
    <definedName name="NO_3" localSheetId="3">ERR</definedName>
    <definedName name="NO_3" localSheetId="1">ERR</definedName>
    <definedName name="NO_3" localSheetId="2">ERR</definedName>
    <definedName name="NO_3" localSheetId="5">ERR</definedName>
    <definedName name="NO_3" localSheetId="4">ERR</definedName>
    <definedName name="NO_3" localSheetId="0">ERR</definedName>
    <definedName name="NO_3" localSheetId="7">ERR</definedName>
    <definedName name="NO_3">ERR</definedName>
    <definedName name="NO_4" localSheetId="6">ERR</definedName>
    <definedName name="NO_4" localSheetId="3">ERR</definedName>
    <definedName name="NO_4" localSheetId="1">ERR</definedName>
    <definedName name="NO_4" localSheetId="2">ERR</definedName>
    <definedName name="NO_4" localSheetId="5">ERR</definedName>
    <definedName name="NO_4" localSheetId="4">ERR</definedName>
    <definedName name="NO_4" localSheetId="0">ERR</definedName>
    <definedName name="NO_4" localSheetId="7">ERR</definedName>
    <definedName name="NO_4">ERR</definedName>
    <definedName name="NO_5" localSheetId="6">ERR</definedName>
    <definedName name="NO_5" localSheetId="3">ERR</definedName>
    <definedName name="NO_5" localSheetId="1">ERR</definedName>
    <definedName name="NO_5" localSheetId="2">ERR</definedName>
    <definedName name="NO_5" localSheetId="5">ERR</definedName>
    <definedName name="NO_5" localSheetId="4">ERR</definedName>
    <definedName name="NO_5" localSheetId="0">ERR</definedName>
    <definedName name="NO_5" localSheetId="7">ERR</definedName>
    <definedName name="NO_5">ERR</definedName>
    <definedName name="NO_6" localSheetId="6">ERR</definedName>
    <definedName name="NO_6" localSheetId="3">ERR</definedName>
    <definedName name="NO_6" localSheetId="1">ERR</definedName>
    <definedName name="NO_6" localSheetId="2">ERR</definedName>
    <definedName name="NO_6" localSheetId="5">ERR</definedName>
    <definedName name="NO_6" localSheetId="4">ERR</definedName>
    <definedName name="NO_6" localSheetId="0">ERR</definedName>
    <definedName name="NO_6" localSheetId="7">ERR</definedName>
    <definedName name="NO_6">ERR</definedName>
    <definedName name="NO_7" localSheetId="6">ERR</definedName>
    <definedName name="NO_7" localSheetId="3">ERR</definedName>
    <definedName name="NO_7" localSheetId="1">ERR</definedName>
    <definedName name="NO_7" localSheetId="2">ERR</definedName>
    <definedName name="NO_7" localSheetId="5">ERR</definedName>
    <definedName name="NO_7" localSheetId="4">ERR</definedName>
    <definedName name="NO_7" localSheetId="0">ERR</definedName>
    <definedName name="NO_7" localSheetId="7">ERR</definedName>
    <definedName name="NO_7">ERR</definedName>
    <definedName name="NO_8" localSheetId="6">ERR</definedName>
    <definedName name="NO_8" localSheetId="3">ERR</definedName>
    <definedName name="NO_8" localSheetId="1">ERR</definedName>
    <definedName name="NO_8" localSheetId="2">ERR</definedName>
    <definedName name="NO_8" localSheetId="5">ERR</definedName>
    <definedName name="NO_8" localSheetId="4">ERR</definedName>
    <definedName name="NO_8" localSheetId="0">ERR</definedName>
    <definedName name="NO_8" localSheetId="7">ERR</definedName>
    <definedName name="NO_8">ERR</definedName>
    <definedName name="NO_9" localSheetId="6">ERR</definedName>
    <definedName name="NO_9" localSheetId="3">ERR</definedName>
    <definedName name="NO_9" localSheetId="1">ERR</definedName>
    <definedName name="NO_9" localSheetId="2">ERR</definedName>
    <definedName name="NO_9" localSheetId="5">ERR</definedName>
    <definedName name="NO_9" localSheetId="4">ERR</definedName>
    <definedName name="NO_9" localSheetId="0">ERR</definedName>
    <definedName name="NO_9" localSheetId="7">ERR</definedName>
    <definedName name="NO_9">ERR</definedName>
    <definedName name="Ñ" localSheetId="6">[0]!ERR</definedName>
    <definedName name="Ñ" localSheetId="3">[0]!ERR</definedName>
    <definedName name="Ñ" localSheetId="1">[0]!ERR</definedName>
    <definedName name="Ñ" localSheetId="2">[0]!ERR</definedName>
    <definedName name="Ñ" localSheetId="5">[0]!ERR</definedName>
    <definedName name="Ñ" localSheetId="4">[0]!ERR</definedName>
    <definedName name="Ñ" localSheetId="0">[0]!ERR</definedName>
    <definedName name="Ñ" localSheetId="7">[0]!ERR</definedName>
    <definedName name="Ñ">[0]!ERR</definedName>
    <definedName name="ÑÑ" localSheetId="6">[0]!ERR</definedName>
    <definedName name="ÑÑ" localSheetId="3">[0]!ERR</definedName>
    <definedName name="ÑÑ" localSheetId="1">[0]!ERR</definedName>
    <definedName name="ÑÑ" localSheetId="2">[0]!ERR</definedName>
    <definedName name="ÑÑ" localSheetId="5">[0]!ERR</definedName>
    <definedName name="ÑÑ" localSheetId="4">[0]!ERR</definedName>
    <definedName name="ÑÑ" localSheetId="0">[0]!ERR</definedName>
    <definedName name="ÑÑ" localSheetId="7">[0]!ERR</definedName>
    <definedName name="ÑÑ">[0]!ERR</definedName>
    <definedName name="P" localSheetId="6">[0]!ERR</definedName>
    <definedName name="P" localSheetId="3">[0]!ERR</definedName>
    <definedName name="P" localSheetId="1">[0]!ERR</definedName>
    <definedName name="P" localSheetId="2">[0]!ERR</definedName>
    <definedName name="P" localSheetId="5">[0]!ERR</definedName>
    <definedName name="P" localSheetId="4">[0]!ERR</definedName>
    <definedName name="P" localSheetId="0">[0]!ERR</definedName>
    <definedName name="P" localSheetId="7">[0]!ERR</definedName>
    <definedName name="P">[0]!ERR</definedName>
    <definedName name="PAROUE_CENTENARIO_MUNICIPIO_DE_TAURAMENA" localSheetId="6">#REF!</definedName>
    <definedName name="PAROUE_CENTENARIO_MUNICIPIO_DE_TAURAMENA" localSheetId="1">#REF!</definedName>
    <definedName name="PAROUE_CENTENARIO_MUNICIPIO_DE_TAURAMENA" localSheetId="2">#REF!</definedName>
    <definedName name="PAROUE_CENTENARIO_MUNICIPIO_DE_TAURAMENA" localSheetId="5">#REF!</definedName>
    <definedName name="PAROUE_CENTENARIO_MUNICIPIO_DE_TAURAMENA" localSheetId="4">#REF!</definedName>
    <definedName name="PAROUE_CENTENARIO_MUNICIPIO_DE_TAURAMENA" localSheetId="7">#REF!</definedName>
    <definedName name="PAROUE_CENTENARIO_MUNICIPIO_DE_TAURAMENA">#REF!</definedName>
    <definedName name="PAUL" localSheetId="6">[0]!ERR</definedName>
    <definedName name="PAUL" localSheetId="3">[0]!ERR</definedName>
    <definedName name="PAUL" localSheetId="1">[0]!ERR</definedName>
    <definedName name="PAUL" localSheetId="2">[0]!ERR</definedName>
    <definedName name="PAUL" localSheetId="5">[0]!ERR</definedName>
    <definedName name="PAUL" localSheetId="4">[0]!ERR</definedName>
    <definedName name="PAUL" localSheetId="0">[0]!ERR</definedName>
    <definedName name="PAUL" localSheetId="7">[0]!ERR</definedName>
    <definedName name="PAUL">[0]!ERR</definedName>
    <definedName name="PERRO" localSheetId="6">[0]!ERR</definedName>
    <definedName name="PERRO" localSheetId="3">[0]!ERR</definedName>
    <definedName name="PERRO" localSheetId="1">[0]!ERR</definedName>
    <definedName name="PERRO" localSheetId="2">[0]!ERR</definedName>
    <definedName name="PERRO" localSheetId="5">[0]!ERR</definedName>
    <definedName name="PERRO" localSheetId="4">[0]!ERR</definedName>
    <definedName name="PERRO" localSheetId="0">[0]!ERR</definedName>
    <definedName name="PERRO" localSheetId="7">[0]!ERR</definedName>
    <definedName name="PERRO">[0]!ERR</definedName>
    <definedName name="pintura" localSheetId="6">[0]!ERR</definedName>
    <definedName name="pintura" localSheetId="3">[0]!ERR</definedName>
    <definedName name="pintura" localSheetId="1">[0]!ERR</definedName>
    <definedName name="pintura" localSheetId="2">[0]!ERR</definedName>
    <definedName name="pintura" localSheetId="5">[0]!ERR</definedName>
    <definedName name="pintura" localSheetId="4">[0]!ERR</definedName>
    <definedName name="pintura" localSheetId="0">[0]!ERR</definedName>
    <definedName name="pintura" localSheetId="7">[0]!ERR</definedName>
    <definedName name="pintura">[0]!ERR</definedName>
    <definedName name="PR" localSheetId="6">'[2]FICHA EBI 1 de 6 '!$A$14</definedName>
    <definedName name="PR" localSheetId="5">'[2]FICHA EBI 1 de 6 '!$A$14</definedName>
    <definedName name="PR" localSheetId="7">'[2]FICHA EBI 1 de 6 '!$A$14</definedName>
    <definedName name="PR">'[2]FICHA EBI 1 de 6 '!$A$14</definedName>
    <definedName name="programainv" localSheetId="6">[0]!ERR</definedName>
    <definedName name="programainv" localSheetId="3">[0]!ERR</definedName>
    <definedName name="programainv" localSheetId="1">[0]!ERR</definedName>
    <definedName name="programainv" localSheetId="2">[0]!ERR</definedName>
    <definedName name="programainv" localSheetId="5">[0]!ERR</definedName>
    <definedName name="programainv" localSheetId="4">[0]!ERR</definedName>
    <definedName name="programainv" localSheetId="0">[0]!ERR</definedName>
    <definedName name="programainv" localSheetId="7">[0]!ERR</definedName>
    <definedName name="programainv">[0]!ERR</definedName>
    <definedName name="programainv_10" localSheetId="6">ERR</definedName>
    <definedName name="programainv_10" localSheetId="3">ERR</definedName>
    <definedName name="programainv_10" localSheetId="1">ERR</definedName>
    <definedName name="programainv_10" localSheetId="2">ERR</definedName>
    <definedName name="programainv_10" localSheetId="5">ERR</definedName>
    <definedName name="programainv_10" localSheetId="4">ERR</definedName>
    <definedName name="programainv_10" localSheetId="0">ERR</definedName>
    <definedName name="programainv_10" localSheetId="7">ERR</definedName>
    <definedName name="programainv_10">ERR</definedName>
    <definedName name="programainv_3" localSheetId="6">ERR</definedName>
    <definedName name="programainv_3" localSheetId="3">ERR</definedName>
    <definedName name="programainv_3" localSheetId="1">ERR</definedName>
    <definedName name="programainv_3" localSheetId="2">ERR</definedName>
    <definedName name="programainv_3" localSheetId="5">ERR</definedName>
    <definedName name="programainv_3" localSheetId="4">ERR</definedName>
    <definedName name="programainv_3" localSheetId="0">ERR</definedName>
    <definedName name="programainv_3" localSheetId="7">ERR</definedName>
    <definedName name="programainv_3">ERR</definedName>
    <definedName name="programainv_4" localSheetId="6">ERR</definedName>
    <definedName name="programainv_4" localSheetId="3">ERR</definedName>
    <definedName name="programainv_4" localSheetId="1">ERR</definedName>
    <definedName name="programainv_4" localSheetId="2">ERR</definedName>
    <definedName name="programainv_4" localSheetId="5">ERR</definedName>
    <definedName name="programainv_4" localSheetId="4">ERR</definedName>
    <definedName name="programainv_4" localSheetId="0">ERR</definedName>
    <definedName name="programainv_4" localSheetId="7">ERR</definedName>
    <definedName name="programainv_4">ERR</definedName>
    <definedName name="programainv_5" localSheetId="6">ERR</definedName>
    <definedName name="programainv_5" localSheetId="3">ERR</definedName>
    <definedName name="programainv_5" localSheetId="1">ERR</definedName>
    <definedName name="programainv_5" localSheetId="2">ERR</definedName>
    <definedName name="programainv_5" localSheetId="5">ERR</definedName>
    <definedName name="programainv_5" localSheetId="4">ERR</definedName>
    <definedName name="programainv_5" localSheetId="0">ERR</definedName>
    <definedName name="programainv_5" localSheetId="7">ERR</definedName>
    <definedName name="programainv_5">ERR</definedName>
    <definedName name="programainv_6" localSheetId="6">ERR</definedName>
    <definedName name="programainv_6" localSheetId="3">ERR</definedName>
    <definedName name="programainv_6" localSheetId="1">ERR</definedName>
    <definedName name="programainv_6" localSheetId="2">ERR</definedName>
    <definedName name="programainv_6" localSheetId="5">ERR</definedName>
    <definedName name="programainv_6" localSheetId="4">ERR</definedName>
    <definedName name="programainv_6" localSheetId="0">ERR</definedName>
    <definedName name="programainv_6" localSheetId="7">ERR</definedName>
    <definedName name="programainv_6">ERR</definedName>
    <definedName name="programainv_7" localSheetId="6">ERR</definedName>
    <definedName name="programainv_7" localSheetId="3">ERR</definedName>
    <definedName name="programainv_7" localSheetId="1">ERR</definedName>
    <definedName name="programainv_7" localSheetId="2">ERR</definedName>
    <definedName name="programainv_7" localSheetId="5">ERR</definedName>
    <definedName name="programainv_7" localSheetId="4">ERR</definedName>
    <definedName name="programainv_7" localSheetId="0">ERR</definedName>
    <definedName name="programainv_7" localSheetId="7">ERR</definedName>
    <definedName name="programainv_7">ERR</definedName>
    <definedName name="programainv_8" localSheetId="6">ERR</definedName>
    <definedName name="programainv_8" localSheetId="3">ERR</definedName>
    <definedName name="programainv_8" localSheetId="1">ERR</definedName>
    <definedName name="programainv_8" localSheetId="2">ERR</definedName>
    <definedName name="programainv_8" localSheetId="5">ERR</definedName>
    <definedName name="programainv_8" localSheetId="4">ERR</definedName>
    <definedName name="programainv_8" localSheetId="0">ERR</definedName>
    <definedName name="programainv_8" localSheetId="7">ERR</definedName>
    <definedName name="programainv_8">ERR</definedName>
    <definedName name="programainv_9" localSheetId="6">ERR</definedName>
    <definedName name="programainv_9" localSheetId="3">ERR</definedName>
    <definedName name="programainv_9" localSheetId="1">ERR</definedName>
    <definedName name="programainv_9" localSheetId="2">ERR</definedName>
    <definedName name="programainv_9" localSheetId="5">ERR</definedName>
    <definedName name="programainv_9" localSheetId="4">ERR</definedName>
    <definedName name="programainv_9" localSheetId="0">ERR</definedName>
    <definedName name="programainv_9" localSheetId="7">ERR</definedName>
    <definedName name="programainv_9">ERR</definedName>
    <definedName name="QQ" localSheetId="6">[0]!ERR</definedName>
    <definedName name="QQ" localSheetId="3">[0]!ERR</definedName>
    <definedName name="QQ" localSheetId="1">[0]!ERR</definedName>
    <definedName name="QQ" localSheetId="2">[0]!ERR</definedName>
    <definedName name="QQ" localSheetId="5">[0]!ERR</definedName>
    <definedName name="QQ" localSheetId="4">[0]!ERR</definedName>
    <definedName name="QQ" localSheetId="0">[0]!ERR</definedName>
    <definedName name="QQ" localSheetId="7">[0]!ERR</definedName>
    <definedName name="QQ">[0]!ERR</definedName>
    <definedName name="REICIO" localSheetId="6">[0]!ERR</definedName>
    <definedName name="REICIO" localSheetId="3">[0]!ERR</definedName>
    <definedName name="REICIO" localSheetId="1">[0]!ERR</definedName>
    <definedName name="REICIO" localSheetId="2">[0]!ERR</definedName>
    <definedName name="REICIO" localSheetId="5">[0]!ERR</definedName>
    <definedName name="REICIO" localSheetId="4">[0]!ERR</definedName>
    <definedName name="REICIO" localSheetId="0">[0]!ERR</definedName>
    <definedName name="REICIO" localSheetId="7">[0]!ERR</definedName>
    <definedName name="REICIO">[0]!ERR</definedName>
    <definedName name="REICIO_10" localSheetId="6">ERR</definedName>
    <definedName name="REICIO_10" localSheetId="3">ERR</definedName>
    <definedName name="REICIO_10" localSheetId="1">ERR</definedName>
    <definedName name="REICIO_10" localSheetId="2">ERR</definedName>
    <definedName name="REICIO_10" localSheetId="5">ERR</definedName>
    <definedName name="REICIO_10" localSheetId="4">ERR</definedName>
    <definedName name="REICIO_10" localSheetId="0">ERR</definedName>
    <definedName name="REICIO_10" localSheetId="7">ERR</definedName>
    <definedName name="REICIO_10">ERR</definedName>
    <definedName name="REICIO_3" localSheetId="6">ERR</definedName>
    <definedName name="REICIO_3" localSheetId="3">ERR</definedName>
    <definedName name="REICIO_3" localSheetId="1">ERR</definedName>
    <definedName name="REICIO_3" localSheetId="2">ERR</definedName>
    <definedName name="REICIO_3" localSheetId="5">ERR</definedName>
    <definedName name="REICIO_3" localSheetId="4">ERR</definedName>
    <definedName name="REICIO_3" localSheetId="0">ERR</definedName>
    <definedName name="REICIO_3" localSheetId="7">ERR</definedName>
    <definedName name="REICIO_3">ERR</definedName>
    <definedName name="REICIO_4" localSheetId="6">ERR</definedName>
    <definedName name="REICIO_4" localSheetId="3">ERR</definedName>
    <definedName name="REICIO_4" localSheetId="1">ERR</definedName>
    <definedName name="REICIO_4" localSheetId="2">ERR</definedName>
    <definedName name="REICIO_4" localSheetId="5">ERR</definedName>
    <definedName name="REICIO_4" localSheetId="4">ERR</definedName>
    <definedName name="REICIO_4" localSheetId="0">ERR</definedName>
    <definedName name="REICIO_4" localSheetId="7">ERR</definedName>
    <definedName name="REICIO_4">ERR</definedName>
    <definedName name="REICIO_5" localSheetId="6">ERR</definedName>
    <definedName name="REICIO_5" localSheetId="3">ERR</definedName>
    <definedName name="REICIO_5" localSheetId="1">ERR</definedName>
    <definedName name="REICIO_5" localSheetId="2">ERR</definedName>
    <definedName name="REICIO_5" localSheetId="5">ERR</definedName>
    <definedName name="REICIO_5" localSheetId="4">ERR</definedName>
    <definedName name="REICIO_5" localSheetId="0">ERR</definedName>
    <definedName name="REICIO_5" localSheetId="7">ERR</definedName>
    <definedName name="REICIO_5">ERR</definedName>
    <definedName name="REICIO_6" localSheetId="6">ERR</definedName>
    <definedName name="REICIO_6" localSheetId="3">ERR</definedName>
    <definedName name="REICIO_6" localSheetId="1">ERR</definedName>
    <definedName name="REICIO_6" localSheetId="2">ERR</definedName>
    <definedName name="REICIO_6" localSheetId="5">ERR</definedName>
    <definedName name="REICIO_6" localSheetId="4">ERR</definedName>
    <definedName name="REICIO_6" localSheetId="0">ERR</definedName>
    <definedName name="REICIO_6" localSheetId="7">ERR</definedName>
    <definedName name="REICIO_6">ERR</definedName>
    <definedName name="REICIO_7" localSheetId="6">ERR</definedName>
    <definedName name="REICIO_7" localSheetId="3">ERR</definedName>
    <definedName name="REICIO_7" localSheetId="1">ERR</definedName>
    <definedName name="REICIO_7" localSheetId="2">ERR</definedName>
    <definedName name="REICIO_7" localSheetId="5">ERR</definedName>
    <definedName name="REICIO_7" localSheetId="4">ERR</definedName>
    <definedName name="REICIO_7" localSheetId="0">ERR</definedName>
    <definedName name="REICIO_7" localSheetId="7">ERR</definedName>
    <definedName name="REICIO_7">ERR</definedName>
    <definedName name="REICIO_8" localSheetId="6">ERR</definedName>
    <definedName name="REICIO_8" localSheetId="3">ERR</definedName>
    <definedName name="REICIO_8" localSheetId="1">ERR</definedName>
    <definedName name="REICIO_8" localSheetId="2">ERR</definedName>
    <definedName name="REICIO_8" localSheetId="5">ERR</definedName>
    <definedName name="REICIO_8" localSheetId="4">ERR</definedName>
    <definedName name="REICIO_8" localSheetId="0">ERR</definedName>
    <definedName name="REICIO_8" localSheetId="7">ERR</definedName>
    <definedName name="REICIO_8">ERR</definedName>
    <definedName name="REICIO_9" localSheetId="6">ERR</definedName>
    <definedName name="REICIO_9" localSheetId="3">ERR</definedName>
    <definedName name="REICIO_9" localSheetId="1">ERR</definedName>
    <definedName name="REICIO_9" localSheetId="2">ERR</definedName>
    <definedName name="REICIO_9" localSheetId="5">ERR</definedName>
    <definedName name="REICIO_9" localSheetId="4">ERR</definedName>
    <definedName name="REICIO_9" localSheetId="0">ERR</definedName>
    <definedName name="REICIO_9" localSheetId="7">ERR</definedName>
    <definedName name="REICIO_9">ERR</definedName>
    <definedName name="reinicio" localSheetId="6">[0]!ERR</definedName>
    <definedName name="reinicio" localSheetId="3">[0]!ERR</definedName>
    <definedName name="reinicio" localSheetId="1">[0]!ERR</definedName>
    <definedName name="reinicio" localSheetId="2">[0]!ERR</definedName>
    <definedName name="reinicio" localSheetId="5">[0]!ERR</definedName>
    <definedName name="reinicio" localSheetId="4">[0]!ERR</definedName>
    <definedName name="reinicio" localSheetId="0">[0]!ERR</definedName>
    <definedName name="reinicio" localSheetId="7">[0]!ERR</definedName>
    <definedName name="reinicio">[0]!ERR</definedName>
    <definedName name="reinicio_10" localSheetId="6">ERR</definedName>
    <definedName name="reinicio_10" localSheetId="3">ERR</definedName>
    <definedName name="reinicio_10" localSheetId="1">ERR</definedName>
    <definedName name="reinicio_10" localSheetId="2">ERR</definedName>
    <definedName name="reinicio_10" localSheetId="5">ERR</definedName>
    <definedName name="reinicio_10" localSheetId="4">ERR</definedName>
    <definedName name="reinicio_10" localSheetId="0">ERR</definedName>
    <definedName name="reinicio_10" localSheetId="7">ERR</definedName>
    <definedName name="reinicio_10">ERR</definedName>
    <definedName name="reinicio_3" localSheetId="6">ERR</definedName>
    <definedName name="reinicio_3" localSheetId="3">ERR</definedName>
    <definedName name="reinicio_3" localSheetId="1">ERR</definedName>
    <definedName name="reinicio_3" localSheetId="2">ERR</definedName>
    <definedName name="reinicio_3" localSheetId="5">ERR</definedName>
    <definedName name="reinicio_3" localSheetId="4">ERR</definedName>
    <definedName name="reinicio_3" localSheetId="0">ERR</definedName>
    <definedName name="reinicio_3" localSheetId="7">ERR</definedName>
    <definedName name="reinicio_3">ERR</definedName>
    <definedName name="reinicio_4" localSheetId="6">ERR</definedName>
    <definedName name="reinicio_4" localSheetId="3">ERR</definedName>
    <definedName name="reinicio_4" localSheetId="1">ERR</definedName>
    <definedName name="reinicio_4" localSheetId="2">ERR</definedName>
    <definedName name="reinicio_4" localSheetId="5">ERR</definedName>
    <definedName name="reinicio_4" localSheetId="4">ERR</definedName>
    <definedName name="reinicio_4" localSheetId="0">ERR</definedName>
    <definedName name="reinicio_4" localSheetId="7">ERR</definedName>
    <definedName name="reinicio_4">ERR</definedName>
    <definedName name="reinicio_5" localSheetId="6">ERR</definedName>
    <definedName name="reinicio_5" localSheetId="3">ERR</definedName>
    <definedName name="reinicio_5" localSheetId="1">ERR</definedName>
    <definedName name="reinicio_5" localSheetId="2">ERR</definedName>
    <definedName name="reinicio_5" localSheetId="5">ERR</definedName>
    <definedName name="reinicio_5" localSheetId="4">ERR</definedName>
    <definedName name="reinicio_5" localSheetId="0">ERR</definedName>
    <definedName name="reinicio_5" localSheetId="7">ERR</definedName>
    <definedName name="reinicio_5">ERR</definedName>
    <definedName name="reinicio_6" localSheetId="6">ERR</definedName>
    <definedName name="reinicio_6" localSheetId="3">ERR</definedName>
    <definedName name="reinicio_6" localSheetId="1">ERR</definedName>
    <definedName name="reinicio_6" localSheetId="2">ERR</definedName>
    <definedName name="reinicio_6" localSheetId="5">ERR</definedName>
    <definedName name="reinicio_6" localSheetId="4">ERR</definedName>
    <definedName name="reinicio_6" localSheetId="0">ERR</definedName>
    <definedName name="reinicio_6" localSheetId="7">ERR</definedName>
    <definedName name="reinicio_6">ERR</definedName>
    <definedName name="reinicio_7" localSheetId="6">ERR</definedName>
    <definedName name="reinicio_7" localSheetId="3">ERR</definedName>
    <definedName name="reinicio_7" localSheetId="1">ERR</definedName>
    <definedName name="reinicio_7" localSheetId="2">ERR</definedName>
    <definedName name="reinicio_7" localSheetId="5">ERR</definedName>
    <definedName name="reinicio_7" localSheetId="4">ERR</definedName>
    <definedName name="reinicio_7" localSheetId="0">ERR</definedName>
    <definedName name="reinicio_7" localSheetId="7">ERR</definedName>
    <definedName name="reinicio_7">ERR</definedName>
    <definedName name="reinicio_8" localSheetId="6">ERR</definedName>
    <definedName name="reinicio_8" localSheetId="3">ERR</definedName>
    <definedName name="reinicio_8" localSheetId="1">ERR</definedName>
    <definedName name="reinicio_8" localSheetId="2">ERR</definedName>
    <definedName name="reinicio_8" localSheetId="5">ERR</definedName>
    <definedName name="reinicio_8" localSheetId="4">ERR</definedName>
    <definedName name="reinicio_8" localSheetId="0">ERR</definedName>
    <definedName name="reinicio_8" localSheetId="7">ERR</definedName>
    <definedName name="reinicio_8">ERR</definedName>
    <definedName name="reinicio_9" localSheetId="6">ERR</definedName>
    <definedName name="reinicio_9" localSheetId="3">ERR</definedName>
    <definedName name="reinicio_9" localSheetId="1">ERR</definedName>
    <definedName name="reinicio_9" localSheetId="2">ERR</definedName>
    <definedName name="reinicio_9" localSheetId="5">ERR</definedName>
    <definedName name="reinicio_9" localSheetId="4">ERR</definedName>
    <definedName name="reinicio_9" localSheetId="0">ERR</definedName>
    <definedName name="reinicio_9" localSheetId="7">ERR</definedName>
    <definedName name="reinicio_9">ERR</definedName>
    <definedName name="RICARDO" localSheetId="6">#REF!,#REF!,#REF!,#REF!,#REF!,#REF!,#REF!,#REF!,#REF!</definedName>
    <definedName name="RICARDO" localSheetId="1">#REF!,#REF!,#REF!,#REF!,#REF!,#REF!,#REF!,#REF!,#REF!</definedName>
    <definedName name="RICARDO" localSheetId="2">#REF!,#REF!,#REF!,#REF!,#REF!,#REF!,#REF!,#REF!,#REF!</definedName>
    <definedName name="RICARDO" localSheetId="5">#REF!,#REF!,#REF!,#REF!,#REF!,#REF!,#REF!,#REF!,#REF!</definedName>
    <definedName name="RICARDO" localSheetId="4">#REF!,#REF!,#REF!,#REF!,#REF!,#REF!,#REF!,#REF!,#REF!</definedName>
    <definedName name="RICARDO" localSheetId="7">#REF!,#REF!,#REF!,#REF!,#REF!,#REF!,#REF!,#REF!,#REF!</definedName>
    <definedName name="RICARDO">#REF!,#REF!,#REF!,#REF!,#REF!,#REF!,#REF!,#REF!,#REF!</definedName>
    <definedName name="rr" localSheetId="6">[0]!ERR</definedName>
    <definedName name="rr" localSheetId="3">[0]!ERR</definedName>
    <definedName name="rr" localSheetId="1">[0]!ERR</definedName>
    <definedName name="rr" localSheetId="2">[0]!ERR</definedName>
    <definedName name="rr" localSheetId="5">[0]!ERR</definedName>
    <definedName name="rr" localSheetId="4">[0]!ERR</definedName>
    <definedName name="rr" localSheetId="0">[0]!ERR</definedName>
    <definedName name="rr" localSheetId="7">[0]!ERR</definedName>
    <definedName name="rr">[0]!ERR</definedName>
    <definedName name="rr_10" localSheetId="6">ERR</definedName>
    <definedName name="rr_10" localSheetId="3">ERR</definedName>
    <definedName name="rr_10" localSheetId="1">ERR</definedName>
    <definedName name="rr_10" localSheetId="2">ERR</definedName>
    <definedName name="rr_10" localSheetId="5">ERR</definedName>
    <definedName name="rr_10" localSheetId="4">ERR</definedName>
    <definedName name="rr_10" localSheetId="0">ERR</definedName>
    <definedName name="rr_10" localSheetId="7">ERR</definedName>
    <definedName name="rr_10">ERR</definedName>
    <definedName name="rr_3" localSheetId="6">ERR</definedName>
    <definedName name="rr_3" localSheetId="3">ERR</definedName>
    <definedName name="rr_3" localSheetId="1">ERR</definedName>
    <definedName name="rr_3" localSheetId="2">ERR</definedName>
    <definedName name="rr_3" localSheetId="5">ERR</definedName>
    <definedName name="rr_3" localSheetId="4">ERR</definedName>
    <definedName name="rr_3" localSheetId="0">ERR</definedName>
    <definedName name="rr_3" localSheetId="7">ERR</definedName>
    <definedName name="rr_3">ERR</definedName>
    <definedName name="rr_4" localSheetId="6">ERR</definedName>
    <definedName name="rr_4" localSheetId="3">ERR</definedName>
    <definedName name="rr_4" localSheetId="1">ERR</definedName>
    <definedName name="rr_4" localSheetId="2">ERR</definedName>
    <definedName name="rr_4" localSheetId="5">ERR</definedName>
    <definedName name="rr_4" localSheetId="4">ERR</definedName>
    <definedName name="rr_4" localSheetId="0">ERR</definedName>
    <definedName name="rr_4" localSheetId="7">ERR</definedName>
    <definedName name="rr_4">ERR</definedName>
    <definedName name="rr_5" localSheetId="6">ERR</definedName>
    <definedName name="rr_5" localSheetId="3">ERR</definedName>
    <definedName name="rr_5" localSheetId="1">ERR</definedName>
    <definedName name="rr_5" localSheetId="2">ERR</definedName>
    <definedName name="rr_5" localSheetId="5">ERR</definedName>
    <definedName name="rr_5" localSheetId="4">ERR</definedName>
    <definedName name="rr_5" localSheetId="0">ERR</definedName>
    <definedName name="rr_5" localSheetId="7">ERR</definedName>
    <definedName name="rr_5">ERR</definedName>
    <definedName name="rr_6" localSheetId="6">ERR</definedName>
    <definedName name="rr_6" localSheetId="3">ERR</definedName>
    <definedName name="rr_6" localSheetId="1">ERR</definedName>
    <definedName name="rr_6" localSheetId="2">ERR</definedName>
    <definedName name="rr_6" localSheetId="5">ERR</definedName>
    <definedName name="rr_6" localSheetId="4">ERR</definedName>
    <definedName name="rr_6" localSheetId="0">ERR</definedName>
    <definedName name="rr_6" localSheetId="7">ERR</definedName>
    <definedName name="rr_6">ERR</definedName>
    <definedName name="rr_7" localSheetId="6">ERR</definedName>
    <definedName name="rr_7" localSheetId="3">ERR</definedName>
    <definedName name="rr_7" localSheetId="1">ERR</definedName>
    <definedName name="rr_7" localSheetId="2">ERR</definedName>
    <definedName name="rr_7" localSheetId="5">ERR</definedName>
    <definedName name="rr_7" localSheetId="4">ERR</definedName>
    <definedName name="rr_7" localSheetId="0">ERR</definedName>
    <definedName name="rr_7" localSheetId="7">ERR</definedName>
    <definedName name="rr_7">ERR</definedName>
    <definedName name="rr_8" localSheetId="6">ERR</definedName>
    <definedName name="rr_8" localSheetId="3">ERR</definedName>
    <definedName name="rr_8" localSheetId="1">ERR</definedName>
    <definedName name="rr_8" localSheetId="2">ERR</definedName>
    <definedName name="rr_8" localSheetId="5">ERR</definedName>
    <definedName name="rr_8" localSheetId="4">ERR</definedName>
    <definedName name="rr_8" localSheetId="0">ERR</definedName>
    <definedName name="rr_8" localSheetId="7">ERR</definedName>
    <definedName name="rr_8">ERR</definedName>
    <definedName name="rr_9" localSheetId="6">ERR</definedName>
    <definedName name="rr_9" localSheetId="3">ERR</definedName>
    <definedName name="rr_9" localSheetId="1">ERR</definedName>
    <definedName name="rr_9" localSheetId="2">ERR</definedName>
    <definedName name="rr_9" localSheetId="5">ERR</definedName>
    <definedName name="rr_9" localSheetId="4">ERR</definedName>
    <definedName name="rr_9" localSheetId="0">ERR</definedName>
    <definedName name="rr_9" localSheetId="7">ERR</definedName>
    <definedName name="rr_9">ERR</definedName>
    <definedName name="SERO" localSheetId="6">[0]!ERR</definedName>
    <definedName name="SERO" localSheetId="3">[0]!ERR</definedName>
    <definedName name="SERO" localSheetId="1">[0]!ERR</definedName>
    <definedName name="SERO" localSheetId="2">[0]!ERR</definedName>
    <definedName name="SERO" localSheetId="5">[0]!ERR</definedName>
    <definedName name="SERO" localSheetId="4">[0]!ERR</definedName>
    <definedName name="SERO" localSheetId="0">[0]!ERR</definedName>
    <definedName name="SERO" localSheetId="7">[0]!ERR</definedName>
    <definedName name="SERO">[0]!ERR</definedName>
    <definedName name="SERO_10" localSheetId="6">ERR</definedName>
    <definedName name="SERO_10" localSheetId="3">ERR</definedName>
    <definedName name="SERO_10" localSheetId="1">ERR</definedName>
    <definedName name="SERO_10" localSheetId="2">ERR</definedName>
    <definedName name="SERO_10" localSheetId="5">ERR</definedName>
    <definedName name="SERO_10" localSheetId="4">ERR</definedName>
    <definedName name="SERO_10" localSheetId="0">ERR</definedName>
    <definedName name="SERO_10" localSheetId="7">ERR</definedName>
    <definedName name="SERO_10">ERR</definedName>
    <definedName name="SERO_3" localSheetId="6">ERR</definedName>
    <definedName name="SERO_3" localSheetId="3">ERR</definedName>
    <definedName name="SERO_3" localSheetId="1">ERR</definedName>
    <definedName name="SERO_3" localSheetId="2">ERR</definedName>
    <definedName name="SERO_3" localSheetId="5">ERR</definedName>
    <definedName name="SERO_3" localSheetId="4">ERR</definedName>
    <definedName name="SERO_3" localSheetId="0">ERR</definedName>
    <definedName name="SERO_3" localSheetId="7">ERR</definedName>
    <definedName name="SERO_3">ERR</definedName>
    <definedName name="SERO_4" localSheetId="6">ERR</definedName>
    <definedName name="SERO_4" localSheetId="3">ERR</definedName>
    <definedName name="SERO_4" localSheetId="1">ERR</definedName>
    <definedName name="SERO_4" localSheetId="2">ERR</definedName>
    <definedName name="SERO_4" localSheetId="5">ERR</definedName>
    <definedName name="SERO_4" localSheetId="4">ERR</definedName>
    <definedName name="SERO_4" localSheetId="0">ERR</definedName>
    <definedName name="SERO_4" localSheetId="7">ERR</definedName>
    <definedName name="SERO_4">ERR</definedName>
    <definedName name="SERO_5" localSheetId="6">ERR</definedName>
    <definedName name="SERO_5" localSheetId="3">ERR</definedName>
    <definedName name="SERO_5" localSheetId="1">ERR</definedName>
    <definedName name="SERO_5" localSheetId="2">ERR</definedName>
    <definedName name="SERO_5" localSheetId="5">ERR</definedName>
    <definedName name="SERO_5" localSheetId="4">ERR</definedName>
    <definedName name="SERO_5" localSheetId="0">ERR</definedName>
    <definedName name="SERO_5" localSheetId="7">ERR</definedName>
    <definedName name="SERO_5">ERR</definedName>
    <definedName name="SERO_6" localSheetId="6">ERR</definedName>
    <definedName name="SERO_6" localSheetId="3">ERR</definedName>
    <definedName name="SERO_6" localSheetId="1">ERR</definedName>
    <definedName name="SERO_6" localSheetId="2">ERR</definedName>
    <definedName name="SERO_6" localSheetId="5">ERR</definedName>
    <definedName name="SERO_6" localSheetId="4">ERR</definedName>
    <definedName name="SERO_6" localSheetId="0">ERR</definedName>
    <definedName name="SERO_6" localSheetId="7">ERR</definedName>
    <definedName name="SERO_6">ERR</definedName>
    <definedName name="SERO_7" localSheetId="6">ERR</definedName>
    <definedName name="SERO_7" localSheetId="3">ERR</definedName>
    <definedName name="SERO_7" localSheetId="1">ERR</definedName>
    <definedName name="SERO_7" localSheetId="2">ERR</definedName>
    <definedName name="SERO_7" localSheetId="5">ERR</definedName>
    <definedName name="SERO_7" localSheetId="4">ERR</definedName>
    <definedName name="SERO_7" localSheetId="0">ERR</definedName>
    <definedName name="SERO_7" localSheetId="7">ERR</definedName>
    <definedName name="SERO_7">ERR</definedName>
    <definedName name="SERO_8" localSheetId="6">ERR</definedName>
    <definedName name="SERO_8" localSheetId="3">ERR</definedName>
    <definedName name="SERO_8" localSheetId="1">ERR</definedName>
    <definedName name="SERO_8" localSheetId="2">ERR</definedName>
    <definedName name="SERO_8" localSheetId="5">ERR</definedName>
    <definedName name="SERO_8" localSheetId="4">ERR</definedName>
    <definedName name="SERO_8" localSheetId="0">ERR</definedName>
    <definedName name="SERO_8" localSheetId="7">ERR</definedName>
    <definedName name="SERO_8">ERR</definedName>
    <definedName name="SERO_9" localSheetId="6">ERR</definedName>
    <definedName name="SERO_9" localSheetId="3">ERR</definedName>
    <definedName name="SERO_9" localSheetId="1">ERR</definedName>
    <definedName name="SERO_9" localSheetId="2">ERR</definedName>
    <definedName name="SERO_9" localSheetId="5">ERR</definedName>
    <definedName name="SERO_9" localSheetId="4">ERR</definedName>
    <definedName name="SERO_9" localSheetId="0">ERR</definedName>
    <definedName name="SERO_9" localSheetId="7">ERR</definedName>
    <definedName name="SERO_9">ERR</definedName>
    <definedName name="SI" localSheetId="6">[0]!ERR</definedName>
    <definedName name="SI" localSheetId="3">[0]!ERR</definedName>
    <definedName name="SI" localSheetId="1">[0]!ERR</definedName>
    <definedName name="SI" localSheetId="2">[0]!ERR</definedName>
    <definedName name="SI" localSheetId="5">[0]!ERR</definedName>
    <definedName name="SI" localSheetId="4">[0]!ERR</definedName>
    <definedName name="SI" localSheetId="0">[0]!ERR</definedName>
    <definedName name="SI" localSheetId="7">[0]!ERR</definedName>
    <definedName name="SI">[0]!ERR</definedName>
    <definedName name="SI_10" localSheetId="6">ERR</definedName>
    <definedName name="SI_10" localSheetId="3">ERR</definedName>
    <definedName name="SI_10" localSheetId="1">ERR</definedName>
    <definedName name="SI_10" localSheetId="2">ERR</definedName>
    <definedName name="SI_10" localSheetId="5">ERR</definedName>
    <definedName name="SI_10" localSheetId="4">ERR</definedName>
    <definedName name="SI_10" localSheetId="0">ERR</definedName>
    <definedName name="SI_10" localSheetId="7">ERR</definedName>
    <definedName name="SI_10">ERR</definedName>
    <definedName name="SI_3" localSheetId="6">ERR</definedName>
    <definedName name="SI_3" localSheetId="3">ERR</definedName>
    <definedName name="SI_3" localSheetId="1">ERR</definedName>
    <definedName name="SI_3" localSheetId="2">ERR</definedName>
    <definedName name="SI_3" localSheetId="5">ERR</definedName>
    <definedName name="SI_3" localSheetId="4">ERR</definedName>
    <definedName name="SI_3" localSheetId="0">ERR</definedName>
    <definedName name="SI_3" localSheetId="7">ERR</definedName>
    <definedName name="SI_3">ERR</definedName>
    <definedName name="SI_4" localSheetId="6">ERR</definedName>
    <definedName name="SI_4" localSheetId="3">ERR</definedName>
    <definedName name="SI_4" localSheetId="1">ERR</definedName>
    <definedName name="SI_4" localSheetId="2">ERR</definedName>
    <definedName name="SI_4" localSheetId="5">ERR</definedName>
    <definedName name="SI_4" localSheetId="4">ERR</definedName>
    <definedName name="SI_4" localSheetId="0">ERR</definedName>
    <definedName name="SI_4" localSheetId="7">ERR</definedName>
    <definedName name="SI_4">ERR</definedName>
    <definedName name="SI_5" localSheetId="6">ERR</definedName>
    <definedName name="SI_5" localSheetId="3">ERR</definedName>
    <definedName name="SI_5" localSheetId="1">ERR</definedName>
    <definedName name="SI_5" localSheetId="2">ERR</definedName>
    <definedName name="SI_5" localSheetId="5">ERR</definedName>
    <definedName name="SI_5" localSheetId="4">ERR</definedName>
    <definedName name="SI_5" localSheetId="0">ERR</definedName>
    <definedName name="SI_5" localSheetId="7">ERR</definedName>
    <definedName name="SI_5">ERR</definedName>
    <definedName name="SI_6" localSheetId="6">ERR</definedName>
    <definedName name="SI_6" localSheetId="3">ERR</definedName>
    <definedName name="SI_6" localSheetId="1">ERR</definedName>
    <definedName name="SI_6" localSheetId="2">ERR</definedName>
    <definedName name="SI_6" localSheetId="5">ERR</definedName>
    <definedName name="SI_6" localSheetId="4">ERR</definedName>
    <definedName name="SI_6" localSheetId="0">ERR</definedName>
    <definedName name="SI_6" localSheetId="7">ERR</definedName>
    <definedName name="SI_6">ERR</definedName>
    <definedName name="SI_7" localSheetId="6">ERR</definedName>
    <definedName name="SI_7" localSheetId="3">ERR</definedName>
    <definedName name="SI_7" localSheetId="1">ERR</definedName>
    <definedName name="SI_7" localSheetId="2">ERR</definedName>
    <definedName name="SI_7" localSheetId="5">ERR</definedName>
    <definedName name="SI_7" localSheetId="4">ERR</definedName>
    <definedName name="SI_7" localSheetId="0">ERR</definedName>
    <definedName name="SI_7" localSheetId="7">ERR</definedName>
    <definedName name="SI_7">ERR</definedName>
    <definedName name="SI_8" localSheetId="6">ERR</definedName>
    <definedName name="SI_8" localSheetId="3">ERR</definedName>
    <definedName name="SI_8" localSheetId="1">ERR</definedName>
    <definedName name="SI_8" localSheetId="2">ERR</definedName>
    <definedName name="SI_8" localSheetId="5">ERR</definedName>
    <definedName name="SI_8" localSheetId="4">ERR</definedName>
    <definedName name="SI_8" localSheetId="0">ERR</definedName>
    <definedName name="SI_8" localSheetId="7">ERR</definedName>
    <definedName name="SI_8">ERR</definedName>
    <definedName name="SI_9" localSheetId="6">ERR</definedName>
    <definedName name="SI_9" localSheetId="3">ERR</definedName>
    <definedName name="SI_9" localSheetId="1">ERR</definedName>
    <definedName name="SI_9" localSheetId="2">ERR</definedName>
    <definedName name="SI_9" localSheetId="5">ERR</definedName>
    <definedName name="SI_9" localSheetId="4">ERR</definedName>
    <definedName name="SI_9" localSheetId="0">ERR</definedName>
    <definedName name="SI_9" localSheetId="7">ERR</definedName>
    <definedName name="SI_9">ERR</definedName>
    <definedName name="SISISIS" localSheetId="6">[0]!ERR</definedName>
    <definedName name="SISISIS" localSheetId="3">[0]!ERR</definedName>
    <definedName name="SISISIS" localSheetId="1">[0]!ERR</definedName>
    <definedName name="SISISIS" localSheetId="2">[0]!ERR</definedName>
    <definedName name="SISISIS" localSheetId="5">[0]!ERR</definedName>
    <definedName name="SISISIS" localSheetId="4">[0]!ERR</definedName>
    <definedName name="SISISIS" localSheetId="0">[0]!ERR</definedName>
    <definedName name="SISISIS" localSheetId="7">[0]!ERR</definedName>
    <definedName name="SISISIS">[0]!ERR</definedName>
    <definedName name="SISISIS_10" localSheetId="6">ERR</definedName>
    <definedName name="SISISIS_10" localSheetId="3">ERR</definedName>
    <definedName name="SISISIS_10" localSheetId="1">ERR</definedName>
    <definedName name="SISISIS_10" localSheetId="2">ERR</definedName>
    <definedName name="SISISIS_10" localSheetId="5">ERR</definedName>
    <definedName name="SISISIS_10" localSheetId="4">ERR</definedName>
    <definedName name="SISISIS_10" localSheetId="0">ERR</definedName>
    <definedName name="SISISIS_10" localSheetId="7">ERR</definedName>
    <definedName name="SISISIS_10">ERR</definedName>
    <definedName name="SISISIS_3" localSheetId="6">ERR</definedName>
    <definedName name="SISISIS_3" localSheetId="3">ERR</definedName>
    <definedName name="SISISIS_3" localSheetId="1">ERR</definedName>
    <definedName name="SISISIS_3" localSheetId="2">ERR</definedName>
    <definedName name="SISISIS_3" localSheetId="5">ERR</definedName>
    <definedName name="SISISIS_3" localSheetId="4">ERR</definedName>
    <definedName name="SISISIS_3" localSheetId="0">ERR</definedName>
    <definedName name="SISISIS_3" localSheetId="7">ERR</definedName>
    <definedName name="SISISIS_3">ERR</definedName>
    <definedName name="SISISIS_4" localSheetId="6">ERR</definedName>
    <definedName name="SISISIS_4" localSheetId="3">ERR</definedName>
    <definedName name="SISISIS_4" localSheetId="1">ERR</definedName>
    <definedName name="SISISIS_4" localSheetId="2">ERR</definedName>
    <definedName name="SISISIS_4" localSheetId="5">ERR</definedName>
    <definedName name="SISISIS_4" localSheetId="4">ERR</definedName>
    <definedName name="SISISIS_4" localSheetId="0">ERR</definedName>
    <definedName name="SISISIS_4" localSheetId="7">ERR</definedName>
    <definedName name="SISISIS_4">ERR</definedName>
    <definedName name="SISISIS_5" localSheetId="6">ERR</definedName>
    <definedName name="SISISIS_5" localSheetId="3">ERR</definedName>
    <definedName name="SISISIS_5" localSheetId="1">ERR</definedName>
    <definedName name="SISISIS_5" localSheetId="2">ERR</definedName>
    <definedName name="SISISIS_5" localSheetId="5">ERR</definedName>
    <definedName name="SISISIS_5" localSheetId="4">ERR</definedName>
    <definedName name="SISISIS_5" localSheetId="0">ERR</definedName>
    <definedName name="SISISIS_5" localSheetId="7">ERR</definedName>
    <definedName name="SISISIS_5">ERR</definedName>
    <definedName name="SISISIS_6" localSheetId="6">ERR</definedName>
    <definedName name="SISISIS_6" localSheetId="3">ERR</definedName>
    <definedName name="SISISIS_6" localSheetId="1">ERR</definedName>
    <definedName name="SISISIS_6" localSheetId="2">ERR</definedName>
    <definedName name="SISISIS_6" localSheetId="5">ERR</definedName>
    <definedName name="SISISIS_6" localSheetId="4">ERR</definedName>
    <definedName name="SISISIS_6" localSheetId="0">ERR</definedName>
    <definedName name="SISISIS_6" localSheetId="7">ERR</definedName>
    <definedName name="SISISIS_6">ERR</definedName>
    <definedName name="SISISIS_7" localSheetId="6">ERR</definedName>
    <definedName name="SISISIS_7" localSheetId="3">ERR</definedName>
    <definedName name="SISISIS_7" localSheetId="1">ERR</definedName>
    <definedName name="SISISIS_7" localSheetId="2">ERR</definedName>
    <definedName name="SISISIS_7" localSheetId="5">ERR</definedName>
    <definedName name="SISISIS_7" localSheetId="4">ERR</definedName>
    <definedName name="SISISIS_7" localSheetId="0">ERR</definedName>
    <definedName name="SISISIS_7" localSheetId="7">ERR</definedName>
    <definedName name="SISISIS_7">ERR</definedName>
    <definedName name="SISISIS_8" localSheetId="6">ERR</definedName>
    <definedName name="SISISIS_8" localSheetId="3">ERR</definedName>
    <definedName name="SISISIS_8" localSheetId="1">ERR</definedName>
    <definedName name="SISISIS_8" localSheetId="2">ERR</definedName>
    <definedName name="SISISIS_8" localSheetId="5">ERR</definedName>
    <definedName name="SISISIS_8" localSheetId="4">ERR</definedName>
    <definedName name="SISISIS_8" localSheetId="0">ERR</definedName>
    <definedName name="SISISIS_8" localSheetId="7">ERR</definedName>
    <definedName name="SISISIS_8">ERR</definedName>
    <definedName name="SISISIS_9" localSheetId="6">ERR</definedName>
    <definedName name="SISISIS_9" localSheetId="3">ERR</definedName>
    <definedName name="SISISIS_9" localSheetId="1">ERR</definedName>
    <definedName name="SISISIS_9" localSheetId="2">ERR</definedName>
    <definedName name="SISISIS_9" localSheetId="5">ERR</definedName>
    <definedName name="SISISIS_9" localSheetId="4">ERR</definedName>
    <definedName name="SISISIS_9" localSheetId="0">ERR</definedName>
    <definedName name="SISISIS_9" localSheetId="7">ERR</definedName>
    <definedName name="SISISIS_9">ERR</definedName>
    <definedName name="SS" localSheetId="6">[0]!ERR</definedName>
    <definedName name="SS" localSheetId="3">[0]!ERR</definedName>
    <definedName name="SS" localSheetId="1">[0]!ERR</definedName>
    <definedName name="SS" localSheetId="2">[0]!ERR</definedName>
    <definedName name="SS" localSheetId="5">[0]!ERR</definedName>
    <definedName name="SS" localSheetId="4">[0]!ERR</definedName>
    <definedName name="SS" localSheetId="0">[0]!ERR</definedName>
    <definedName name="SS" localSheetId="7">[0]!ERR</definedName>
    <definedName name="SS">[0]!ERR</definedName>
    <definedName name="sw" localSheetId="6">[0]!ERR</definedName>
    <definedName name="sw" localSheetId="3">[0]!ERR</definedName>
    <definedName name="sw" localSheetId="1">[0]!ERR</definedName>
    <definedName name="sw" localSheetId="2">[0]!ERR</definedName>
    <definedName name="sw" localSheetId="5">[0]!ERR</definedName>
    <definedName name="sw" localSheetId="4">[0]!ERR</definedName>
    <definedName name="sw" localSheetId="0">[0]!ERR</definedName>
    <definedName name="sw" localSheetId="7">[0]!ERR</definedName>
    <definedName name="sw">[0]!ERR</definedName>
    <definedName name="TARIFAS">[1]TARIFAS!$A$1:$F$52</definedName>
    <definedName name="TARIFAS_4">[3]TARIFAS!$A$1:$F$52</definedName>
    <definedName name="TARIFAS_7">[3]TARIFAS!$A$1:$F$52</definedName>
    <definedName name="TARIFAS1">[4]TARIFAS!$A$1:$F$119</definedName>
    <definedName name="UO" localSheetId="6">[0]!ERR</definedName>
    <definedName name="UO" localSheetId="3">[0]!ERR</definedName>
    <definedName name="UO" localSheetId="1">[0]!ERR</definedName>
    <definedName name="UO" localSheetId="2">[0]!ERR</definedName>
    <definedName name="UO" localSheetId="5">[0]!ERR</definedName>
    <definedName name="UO" localSheetId="4">[0]!ERR</definedName>
    <definedName name="UO" localSheetId="0">[0]!ERR</definedName>
    <definedName name="UO" localSheetId="7">[0]!ERR</definedName>
    <definedName name="UO">[0]!ERR</definedName>
    <definedName name="WA" localSheetId="6">[0]!ERR</definedName>
    <definedName name="WA" localSheetId="3">[0]!ERR</definedName>
    <definedName name="WA" localSheetId="1">[0]!ERR</definedName>
    <definedName name="WA" localSheetId="2">[0]!ERR</definedName>
    <definedName name="WA" localSheetId="5">[0]!ERR</definedName>
    <definedName name="WA" localSheetId="4">[0]!ERR</definedName>
    <definedName name="WA" localSheetId="0">[0]!ERR</definedName>
    <definedName name="WA" localSheetId="7">[0]!ERR</definedName>
    <definedName name="WA">[0]!ERR</definedName>
    <definedName name="WW" localSheetId="6">[0]!ERR</definedName>
    <definedName name="WW" localSheetId="3">[0]!ERR</definedName>
    <definedName name="WW" localSheetId="1">[0]!ERR</definedName>
    <definedName name="WW" localSheetId="2">[0]!ERR</definedName>
    <definedName name="WW" localSheetId="5">[0]!ERR</definedName>
    <definedName name="WW" localSheetId="4">[0]!ERR</definedName>
    <definedName name="WW" localSheetId="0">[0]!ERR</definedName>
    <definedName name="WW" localSheetId="7">[0]!ERR</definedName>
    <definedName name="WW">[0]!ERR</definedName>
    <definedName name="XFD103112000" localSheetId="6">#REF!</definedName>
    <definedName name="XFD103112000" localSheetId="1">#REF!</definedName>
    <definedName name="XFD103112000" localSheetId="2">#REF!</definedName>
    <definedName name="XFD103112000" localSheetId="5">#REF!</definedName>
    <definedName name="XFD103112000" localSheetId="4">#REF!</definedName>
    <definedName name="XFD103112000" localSheetId="7">#REF!</definedName>
    <definedName name="XFD103112000">#REF!</definedName>
    <definedName name="XFD10311200000" localSheetId="6">#REF!</definedName>
    <definedName name="XFD10311200000" localSheetId="1">#REF!</definedName>
    <definedName name="XFD10311200000" localSheetId="2">#REF!</definedName>
    <definedName name="XFD10311200000" localSheetId="5">#REF!</definedName>
    <definedName name="XFD10311200000" localSheetId="4">#REF!</definedName>
    <definedName name="XFD10311200000" localSheetId="7">#REF!</definedName>
    <definedName name="XFD10311200000">#REF!</definedName>
    <definedName name="XFD9999999" localSheetId="6">#REF!</definedName>
    <definedName name="XFD9999999" localSheetId="1">#REF!</definedName>
    <definedName name="XFD9999999" localSheetId="2">#REF!</definedName>
    <definedName name="XFD9999999" localSheetId="5">#REF!</definedName>
    <definedName name="XFD9999999" localSheetId="4">#REF!</definedName>
    <definedName name="XFD9999999" localSheetId="7">#REF!</definedName>
    <definedName name="XFD9999999">#REF!</definedName>
    <definedName name="y" localSheetId="6">[0]!ERR</definedName>
    <definedName name="y" localSheetId="3">[0]!ERR</definedName>
    <definedName name="y" localSheetId="1">[0]!ERR</definedName>
    <definedName name="y" localSheetId="2">[0]!ERR</definedName>
    <definedName name="y" localSheetId="5">[0]!ERR</definedName>
    <definedName name="y" localSheetId="4">[0]!ERR</definedName>
    <definedName name="y" localSheetId="0">[0]!ERR</definedName>
    <definedName name="y" localSheetId="7">[0]!ERR</definedName>
    <definedName name="y">[0]!ERR</definedName>
    <definedName name="Z" localSheetId="6">[0]!ERR</definedName>
    <definedName name="Z" localSheetId="3">[0]!ERR</definedName>
    <definedName name="Z" localSheetId="1">[0]!ERR</definedName>
    <definedName name="Z" localSheetId="2">[0]!ERR</definedName>
    <definedName name="Z" localSheetId="5">[0]!ERR</definedName>
    <definedName name="Z" localSheetId="4">[0]!ERR</definedName>
    <definedName name="Z" localSheetId="0">[0]!ERR</definedName>
    <definedName name="Z" localSheetId="7">[0]!ERR</definedName>
    <definedName name="Z">[0]!ERR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8" i="24" l="1"/>
  <c r="F183" i="29"/>
  <c r="W183" i="29"/>
  <c r="W26" i="28"/>
  <c r="F26" i="28"/>
  <c r="F59" i="27"/>
  <c r="F57" i="27"/>
  <c r="F52" i="27"/>
  <c r="F51" i="27"/>
  <c r="F48" i="27"/>
  <c r="F47" i="27"/>
  <c r="F45" i="27"/>
  <c r="F44" i="27"/>
  <c r="F42" i="27"/>
  <c r="F40" i="27"/>
  <c r="F38" i="27"/>
  <c r="F37" i="27"/>
  <c r="F35" i="27"/>
  <c r="F34" i="27"/>
  <c r="F32" i="27"/>
  <c r="F31" i="27"/>
  <c r="F29" i="27"/>
  <c r="F26" i="27"/>
  <c r="F23" i="27"/>
  <c r="F22" i="27"/>
  <c r="F21" i="27"/>
  <c r="F19" i="27"/>
  <c r="F17" i="27"/>
  <c r="F14" i="27"/>
  <c r="F13" i="27"/>
  <c r="F108" i="26"/>
  <c r="F109" i="26"/>
  <c r="F97" i="26"/>
  <c r="F93" i="26"/>
  <c r="F92" i="26"/>
  <c r="F91" i="26"/>
  <c r="F90" i="26"/>
  <c r="F87" i="26"/>
  <c r="F85" i="26"/>
  <c r="F84" i="26"/>
  <c r="F83" i="26"/>
  <c r="F74" i="26"/>
  <c r="F73" i="26"/>
  <c r="F71" i="26"/>
  <c r="F67" i="26"/>
  <c r="F66" i="26"/>
  <c r="F64" i="26"/>
  <c r="F63" i="26"/>
  <c r="F61" i="26"/>
  <c r="F60" i="26"/>
  <c r="F59" i="26"/>
  <c r="F56" i="26"/>
  <c r="F53" i="26"/>
  <c r="F52" i="26"/>
  <c r="F48" i="26"/>
  <c r="F44" i="26"/>
  <c r="F43" i="26"/>
  <c r="F40" i="26"/>
  <c r="F39" i="26"/>
  <c r="F35" i="26"/>
  <c r="F33" i="26"/>
  <c r="F32" i="26"/>
  <c r="F31" i="26"/>
  <c r="F29" i="26"/>
  <c r="F26" i="26"/>
  <c r="F24" i="26"/>
  <c r="F23" i="26"/>
  <c r="F21" i="26"/>
  <c r="F18" i="26"/>
  <c r="F13" i="26"/>
  <c r="F46" i="26"/>
  <c r="F53" i="27"/>
  <c r="F55" i="27"/>
  <c r="F69" i="26"/>
  <c r="F41" i="26"/>
  <c r="F88" i="26"/>
  <c r="F15" i="26"/>
  <c r="F99" i="26"/>
  <c r="F81" i="26"/>
  <c r="F50" i="26"/>
  <c r="F37" i="26"/>
  <c r="F78" i="26"/>
  <c r="W101" i="26"/>
  <c r="W103" i="26"/>
  <c r="F76" i="26"/>
  <c r="F95" i="26"/>
  <c r="F61" i="27"/>
  <c r="W61" i="27"/>
  <c r="F101" i="26"/>
  <c r="F103" i="26"/>
  <c r="W104" i="26"/>
  <c r="F104" i="26"/>
  <c r="F21" i="24"/>
  <c r="F28" i="24"/>
  <c r="W73" i="9"/>
  <c r="G11" i="15"/>
  <c r="G9" i="15"/>
  <c r="G7" i="15"/>
  <c r="G6" i="15"/>
  <c r="G4" i="15"/>
  <c r="W17" i="7"/>
  <c r="F17" i="7"/>
  <c r="D12" i="15"/>
  <c r="G12" i="15"/>
  <c r="D13" i="15"/>
  <c r="F73" i="9"/>
  <c r="D2" i="15"/>
</calcChain>
</file>

<file path=xl/sharedStrings.xml><?xml version="1.0" encoding="utf-8"?>
<sst xmlns="http://schemas.openxmlformats.org/spreadsheetml/2006/main" count="4022" uniqueCount="921">
  <si>
    <t>FORMA</t>
  </si>
  <si>
    <t>FORMULACIÓN DE PLAN DE ACCIÓN</t>
  </si>
  <si>
    <t>CÓDIGO</t>
  </si>
  <si>
    <t>DEST-F-003</t>
  </si>
  <si>
    <t>ACTIVIDAD</t>
  </si>
  <si>
    <t>FORMULACIÓN DE PLAN DE ACCIÓN ANUAL</t>
  </si>
  <si>
    <t>VERSIÓN</t>
  </si>
  <si>
    <t>PROCESO</t>
  </si>
  <si>
    <t>DIRECCIONAMIENTO ESTRATEGICO</t>
  </si>
  <si>
    <t>FECHA</t>
  </si>
  <si>
    <t>Vigencia</t>
  </si>
  <si>
    <t>Proyecto de Inversión</t>
  </si>
  <si>
    <t>Implementacion del ordenamiento social de la propiedad rural a nivel Nacional</t>
  </si>
  <si>
    <t>BPIN</t>
  </si>
  <si>
    <t xml:space="preserve">2020011000016	</t>
  </si>
  <si>
    <t xml:space="preserve">Objetivo general del proyecto </t>
  </si>
  <si>
    <t>Fortalecer el ordenamiento social de la propiedad rural nacional</t>
  </si>
  <si>
    <t>Programa Presupuestal</t>
  </si>
  <si>
    <t>1704 - Ordenamiento social y uso productivo del territorio rural</t>
  </si>
  <si>
    <t>Programación del proyecto de inversión</t>
  </si>
  <si>
    <t>Regionalización, Focalización y Compromisos</t>
  </si>
  <si>
    <t>Programación Plan de Acción</t>
  </si>
  <si>
    <t xml:space="preserve">Objetivo Especifico </t>
  </si>
  <si>
    <t>Producto</t>
  </si>
  <si>
    <t>Indicador de Producto</t>
  </si>
  <si>
    <t>Meta vigente en SUIFP</t>
  </si>
  <si>
    <t>Actividad Proyecto Inversión
(Cadena de valor)</t>
  </si>
  <si>
    <t xml:space="preserve">Regionalización </t>
  </si>
  <si>
    <t>PDET</t>
  </si>
  <si>
    <t xml:space="preserve">Víctimas </t>
  </si>
  <si>
    <t>Mujer rural</t>
  </si>
  <si>
    <t>Grupos Étnicos</t>
  </si>
  <si>
    <t>PND</t>
  </si>
  <si>
    <t>PMI</t>
  </si>
  <si>
    <t>CONPES</t>
  </si>
  <si>
    <t>Subactividad</t>
  </si>
  <si>
    <t>Producto/entregable</t>
  </si>
  <si>
    <t>Unidad de Medida</t>
  </si>
  <si>
    <t>Meta Vigente</t>
  </si>
  <si>
    <t xml:space="preserve">Periodicidad entrega producto </t>
  </si>
  <si>
    <t xml:space="preserve">Fecha inicio </t>
  </si>
  <si>
    <t>Fecha final</t>
  </si>
  <si>
    <t>Concepto/Tipo de Gasto</t>
  </si>
  <si>
    <t>Valor Subactividad Vigente</t>
  </si>
  <si>
    <t xml:space="preserve">Fuente recursos </t>
  </si>
  <si>
    <t xml:space="preserve">Responsable de la actividad </t>
  </si>
  <si>
    <t xml:space="preserve">Levantar la información física, jurídica y comunitaria sobre los predios rurales de la nación y los sujetos de ordenamiento social de la propiedad </t>
  </si>
  <si>
    <t xml:space="preserve">Servicio de registro de sujetos de Ordenamiento </t>
  </si>
  <si>
    <t>Solicitudes registradas</t>
  </si>
  <si>
    <t>Realizar las  jornadas de inscripción de posibles sujetos de ordenamiento para los municipios focalizados</t>
  </si>
  <si>
    <t>N.A</t>
  </si>
  <si>
    <t>Si</t>
  </si>
  <si>
    <t>N.A.</t>
  </si>
  <si>
    <t>Ejecutar la estrategia agregada para municipios focalizados para crédito (análisis y fiso jurídico)</t>
  </si>
  <si>
    <t>Predios analizados en municipios de demanda agregada incluidos en la matriz</t>
  </si>
  <si>
    <t>Número</t>
  </si>
  <si>
    <t>Trimestral</t>
  </si>
  <si>
    <t>Adquisición de bienes y servicios</t>
  </si>
  <si>
    <t xml:space="preserve">Inversión - Crédito </t>
  </si>
  <si>
    <t>SPO</t>
  </si>
  <si>
    <t>Validar productos de enrutamiento en municipios focalizados para crédito</t>
  </si>
  <si>
    <t>Casos validados de enrutamiento incluidos en matriz</t>
  </si>
  <si>
    <t>Gastos de viaje</t>
  </si>
  <si>
    <t>Realizar la valoración para inclusión al registro de sujetos de ordenamiento</t>
  </si>
  <si>
    <t>Revisión y análisis de Documentos aportados por el ciudadano y determinar el programa al cual el ciudadano está solicitando la inclusión al Registro de Sujetos de Ordenamiento-RESO</t>
  </si>
  <si>
    <t>Resoluciones o memorandos elaborados en el que informe sobre inclusión/no inclusión al Registro de Sujetos de Ordenamiento-RESO</t>
  </si>
  <si>
    <t xml:space="preserve">Inversión </t>
  </si>
  <si>
    <t>DGOSP+SSIT</t>
  </si>
  <si>
    <t>Convenio</t>
  </si>
  <si>
    <t>Inversión -Recurso 13</t>
  </si>
  <si>
    <t xml:space="preserve">Efectuar seguimiento y monitoreo </t>
  </si>
  <si>
    <t>Efectuar seguimiento y monitoreo a servicio de registro de sujetos de Ordenamiento-Administrar y Gestionar el Proyecto en la ANT (Unidad de gestión)</t>
  </si>
  <si>
    <t>Informes de avance en la ejecución</t>
  </si>
  <si>
    <t>6</t>
  </si>
  <si>
    <t>DGOSP</t>
  </si>
  <si>
    <t>Efectuar seguimiento y monitoreo  a servicio de registro de sujetos de Ordenamiento</t>
  </si>
  <si>
    <t>Informes de seguimiento y monitoreo a servicio de registro de sujetos de Ordenamiento</t>
  </si>
  <si>
    <t>Documentos de planeación</t>
  </si>
  <si>
    <t xml:space="preserve">Documentos de planeación elaborados </t>
  </si>
  <si>
    <t>Elaborar planes de ordenamiento social de la propiedad rural pre barrido predial masivo</t>
  </si>
  <si>
    <t>Acompañar la formulación de POSPR ejecutados por socios estratégicos</t>
  </si>
  <si>
    <t xml:space="preserve">Documentos plan de ordenamiento social de la propiedad rural pre barrido predial masivo por municipio elaborado </t>
  </si>
  <si>
    <t>Validar con las subdirecciones misionales el POSPR pre barrido de cada municipio, previo a la socialización institucional y comunitaria</t>
  </si>
  <si>
    <t xml:space="preserve">POSPR pre barrido de cada municipio validado </t>
  </si>
  <si>
    <t xml:space="preserve">Ajustar y socializar planes de ordenamiento social de la propiedad rural post- operativo de campo </t>
  </si>
  <si>
    <t>CONPES  3944 - La Guajira</t>
  </si>
  <si>
    <t>Consolidar POSPR</t>
  </si>
  <si>
    <t>Documentos de POSPR Pos BPM por unidad de intervención de municipio elaborado</t>
  </si>
  <si>
    <t>Semestral</t>
  </si>
  <si>
    <t xml:space="preserve">Servicio de gestión catastral </t>
  </si>
  <si>
    <t>Predios rurales con información catastral validada</t>
  </si>
  <si>
    <t xml:space="preserve">Realizar el levantamiento catastral y post-proceso </t>
  </si>
  <si>
    <t>No</t>
  </si>
  <si>
    <t>Varios</t>
  </si>
  <si>
    <t>Conformar el Catastro Rural (municipios de OSPR)</t>
  </si>
  <si>
    <t>Predios levantados incluidos en matriz</t>
  </si>
  <si>
    <t>Preclasificar los casos en los municipios focalizados para crédito</t>
  </si>
  <si>
    <t>Casos preclasificados incluidos en matriz</t>
  </si>
  <si>
    <t xml:space="preserve">Verificar la calidad de la información catastral levantada </t>
  </si>
  <si>
    <t>Realizar la verificación de calidad de la información catastral por parte de socio implementador</t>
  </si>
  <si>
    <t>Predios con validación de la información catastral incluidos en matriz</t>
  </si>
  <si>
    <t>Procesar la información capturada y consolidar la base de datos con la información catastral, geográfica, jurídica y social capturada durante el barrido predial, de manera progresiva y por unidad de intervención.</t>
  </si>
  <si>
    <t>Predios consolidados en base de datos</t>
  </si>
  <si>
    <t>Validar la información catastral como gestor catastral bajo los lineamientos de la autoridad catastral vigente</t>
  </si>
  <si>
    <t>Informes de validación catastral elaborados</t>
  </si>
  <si>
    <t>Realizar el enrutamiento de los predios informales entregados por parte de socio implementador</t>
  </si>
  <si>
    <t>Predios enrutados incluidos en matriz</t>
  </si>
  <si>
    <t>Validar los insumos cartográficos básicos para la gestión catastral</t>
  </si>
  <si>
    <t>Informes de validación de insumos cartográficos básicos</t>
  </si>
  <si>
    <t xml:space="preserve">Efectuar seguimiento y monitoreo  </t>
  </si>
  <si>
    <t>Efectuar seguimiento a metas, apoyo a la supervisión, gestiones administrativas, articulación institucional, y resultados e informes de seguridad y contexto, durante implementación de POSPR.</t>
  </si>
  <si>
    <t>Informes de seguimiento a metas, apoyo a la supervisión, gestiones administrativas, articulación institucional, y resultados e informes de seguridad y contexto, durante implementación de POSPR</t>
  </si>
  <si>
    <t>Mensual</t>
  </si>
  <si>
    <t>Generar informes de supervisión de los convenios con socios estratégicos para la implementación de los POSPR</t>
  </si>
  <si>
    <t>Informes de supervisión de los convenios con socios estratégicos para la implementación de los POSPR</t>
  </si>
  <si>
    <t>Generar actas de los comités técnicos operativos de cada convenio en el marco de la implementación del OSPR</t>
  </si>
  <si>
    <t>Actas comités técnicos operativos de cada convenio en el marco de la implementación del OSPR</t>
  </si>
  <si>
    <t>Generar actas financieras de seguimiento a la ejecución de recursos de los convenios con socios estratégicos para la implementación de los POSPR</t>
  </si>
  <si>
    <t>Actas financieras de seguimiento a la ejecución de recursos de los convenios con socios estratégicos para la implementación de los POSPR</t>
  </si>
  <si>
    <t xml:space="preserve">Efectuar seguimiento y monitoreo a la ruta de OSPR-implementación de POSPR:  financiera, operativa, jurídica, contractual, lineamientos, articulación interinstitucional, planeación </t>
  </si>
  <si>
    <t>Informes de seguimiento resultantes del acompañamiento a socios estratégicos en la implementación de POSPR</t>
  </si>
  <si>
    <t xml:space="preserve">Informes de seguimiento y monitoreo  la ruta de OSPR-implementación de POSPR: sobre financiera, operativa, jurídica (resoluciones, derechos de petición, circulares), contractual, lineamientos, articulación interinstitucional, planeación </t>
  </si>
  <si>
    <t>Realizar la coordinación técnica del Proyecto articulando las diferentes áreas de la ANT y el cumplimiento de las salvaguardas</t>
  </si>
  <si>
    <t>Documentos de investigación</t>
  </si>
  <si>
    <t xml:space="preserve">Documentos de investigación elaborados  </t>
  </si>
  <si>
    <t>Analizar información estratégica en materia de tierras</t>
  </si>
  <si>
    <t>Documentos de análisis en materia de tierras elaborados</t>
  </si>
  <si>
    <t>Elaborar los documentos de investigación</t>
  </si>
  <si>
    <t>Documentos de investigación elaborados</t>
  </si>
  <si>
    <t xml:space="preserve">Documentos metodológicos </t>
  </si>
  <si>
    <t>Documentos metodológicos realizados</t>
  </si>
  <si>
    <t>Analizar las lecciones aprendidas y buenas prácticas</t>
  </si>
  <si>
    <t>Elaborar documentos de lecciones aprendidas sobre la ruta para la atención por oferta</t>
  </si>
  <si>
    <t>Documentos elaborados</t>
  </si>
  <si>
    <t>Actualizar los documentos metodológicos</t>
  </si>
  <si>
    <t>Realizar acompañamiento metodológico y generación de Análisis Predial Integral</t>
  </si>
  <si>
    <t>Documentos metodológicos actualizados</t>
  </si>
  <si>
    <t>Desarrollo de mesas técnicas en el marco del OSPR y desarrollo de capacitaciones rutas medodologicas POSPR</t>
  </si>
  <si>
    <t>Actas, listado de asistencia de mesas técnicas y capacitaciones</t>
  </si>
  <si>
    <t>Elaborar documentos metodológcos en respuesta a inquietudes o casos remitidos por los equipos de los socios/operadores.</t>
  </si>
  <si>
    <t>Documentos de respuesta a inquietudes de socios</t>
  </si>
  <si>
    <t>Realizar acopio de la información y bases de datos para la verificación documental de los predios informales encontrados</t>
  </si>
  <si>
    <t>Matriz consolidada de verificación documental del proceso</t>
  </si>
  <si>
    <t>Porcentaje</t>
  </si>
  <si>
    <t xml:space="preserve">Socializar la metodología actualizada </t>
  </si>
  <si>
    <t>Socializar la metodología actualizada resultante de la estrategia de gestión del conocimiento</t>
  </si>
  <si>
    <t>Memorias de las socializaciones realizadas</t>
  </si>
  <si>
    <t>Documentos técnicos</t>
  </si>
  <si>
    <t>Documentos técnicos elaborados</t>
  </si>
  <si>
    <t>Elaborar y ajustar los documentos técnicos de soporte para presentar las solicitudes de sustracción en ZRF</t>
  </si>
  <si>
    <t>NO</t>
  </si>
  <si>
    <t>Documento Técnico elaborado de ZRF y Sustracción</t>
  </si>
  <si>
    <t>Documento Técnico</t>
  </si>
  <si>
    <t xml:space="preserve">Anual </t>
  </si>
  <si>
    <t>Dirección de Acceso a Tierras</t>
  </si>
  <si>
    <t>Realizar la validación técnica y jurídica de los estudios de la solicitud de sustracción</t>
  </si>
  <si>
    <t>Realizar los estudios técnicos para determinar las extensiones máximas y mínimas de las Unidades Agrícolas Familiares</t>
  </si>
  <si>
    <t xml:space="preserve">Implementación de las fases dispuestas  mediante la  metodología para el cálculo de las Unidades Agrícolas Familiares, UAF(acuerdo 167 de 2021) </t>
  </si>
  <si>
    <r>
      <t>Estudio Técnico de actualización de Unidad Agrícola Familiar UAF elaborado</t>
    </r>
    <r>
      <rPr>
        <b/>
        <sz val="10"/>
        <rFont val="Arial"/>
        <family val="2"/>
      </rPr>
      <t xml:space="preserve">. </t>
    </r>
  </si>
  <si>
    <t>Transferencias corrientes</t>
  </si>
  <si>
    <t>Subdirección de Administración de Tierras de la Nación</t>
  </si>
  <si>
    <t>O2. Brindar seguridad jurídica sobre la propiedad privada rural</t>
  </si>
  <si>
    <t xml:space="preserve">Servicio de formalización de la propiedad privada rural </t>
  </si>
  <si>
    <t xml:space="preserve">Títulos formalizados sobre predios privados </t>
  </si>
  <si>
    <t>Realizar el estudio técnico y jurídico de las solicitudes</t>
  </si>
  <si>
    <t>Títulos formalizados sobre predios privados</t>
  </si>
  <si>
    <t>Siete millones de hectáreas de pequeña y mediana propiedad rural, formalizadas</t>
  </si>
  <si>
    <t>Conpes 4080 - Política Pública de Equidad de Género para las Mujeres</t>
  </si>
  <si>
    <t>Elaborar estudios de previabilidad de predios para la definición de nuevas zonas de formalización.</t>
  </si>
  <si>
    <t>Matriz de estudios de predios elaborada</t>
  </si>
  <si>
    <t>Inversión - Credito</t>
  </si>
  <si>
    <t>Subdirección de Seguridad Jurídica</t>
  </si>
  <si>
    <t>Elaborar estudios técnicos y jurídicos de las solicitudes de formalización.</t>
  </si>
  <si>
    <t>Documentos Preliminares y Análisis Prediales validados</t>
  </si>
  <si>
    <t>Validar el estudio técnico y jurídico de las solicitudes</t>
  </si>
  <si>
    <t>Validar técnica y jurídicamente los estudios de solicitudes de formalización.</t>
  </si>
  <si>
    <t>Informe Técnico Jurídico Validados</t>
  </si>
  <si>
    <t xml:space="preserve">Crédito </t>
  </si>
  <si>
    <t xml:space="preserve">Realizar el análisis de la tradición de predios rurales en los que se encuentran pobladores con calidad de poseedores, solicitados por particulares, entidades públicas o jueces de la república y/o en el desarrollo de los procesos de formalización de la propiedad. </t>
  </si>
  <si>
    <t>Adelantar el análisis registral y escritural de antecedentes de tradición de dominio conforme a los parámetros de la Ley y los parámetros de la sentencia T-488 de 2014.</t>
  </si>
  <si>
    <t>Oficios jurídicos de predios contestados</t>
  </si>
  <si>
    <t xml:space="preserve">Porcentaje </t>
  </si>
  <si>
    <t>Atender espacios de diálogo y de resolución de conflictos</t>
  </si>
  <si>
    <t>Atender los espacios de diálogo / fortalecimientos en el marco del proceso de formalización.</t>
  </si>
  <si>
    <t xml:space="preserve">Relatorías y/o actas de espacios de fortalecimiento </t>
  </si>
  <si>
    <t>Anual</t>
  </si>
  <si>
    <t>Dirección General (Grupo de Diálogo Social y Resolución de Conflictos)</t>
  </si>
  <si>
    <t xml:space="preserve">Realizar el levantamiento de los datos dirigidos a la caracterización física predial </t>
  </si>
  <si>
    <t xml:space="preserve">Realizar las actividades de campo con el fin de espacializar y ubicar geográficamente los predios, levantar actas de colindancia y linderos. Levantamiento actas de colindancia en campo </t>
  </si>
  <si>
    <t>Actas de colindancia realizadas</t>
  </si>
  <si>
    <t>Adelantar el inicio de la fase administrativa de la ruta de formalización</t>
  </si>
  <si>
    <t>Mujeres Rurales beneficiadas con acceso y procesos de formalización de tierras</t>
  </si>
  <si>
    <t>Adelantar el inicio de la fase administrativa de la ruta de formalización (formalización de la pequeña propiedad privada rural)</t>
  </si>
  <si>
    <t xml:space="preserve">Número de mujeres beneficiadas </t>
  </si>
  <si>
    <t xml:space="preserve">Realizar la etapa probatoria del proceso </t>
  </si>
  <si>
    <t>Realizar la etapa probatoria del proceso (formalización de la pequeña propiedad privada rural)</t>
  </si>
  <si>
    <t>Impulsos procesales (actos administrativos generados)</t>
  </si>
  <si>
    <t>Adelantar los procedimientos administrativos, judiciales y/o notariales</t>
  </si>
  <si>
    <t>Adelantar los procedimientos administrativos, judiciales y/o notariales (formalización de la pequeña propiedad privada rural)</t>
  </si>
  <si>
    <t>Número de Títulos de formalización generados</t>
  </si>
  <si>
    <t>Realizar las audiencias públicas de exposición de resultados</t>
  </si>
  <si>
    <t>Realizar las audiencias públicas de exposición de resultados (formalización de la pequeña propiedad privada rural)</t>
  </si>
  <si>
    <t xml:space="preserve">Efectuar la fase de cierre de la ruta de formalización </t>
  </si>
  <si>
    <t>Efectuar la fase de cierre de la ruta de formalización (formalización de la pequeña propiedad privada rural)</t>
  </si>
  <si>
    <t xml:space="preserve">Realizar talleres de fomento de la importancia de mantener la formalidad en los predios </t>
  </si>
  <si>
    <t>Realizar talleres de fomento de la importancia de mantener la formalidad en los predios en los Departamentos de intervención.</t>
  </si>
  <si>
    <t>Talleres realizados</t>
  </si>
  <si>
    <t>Efectuar seguimiento y monitoreo al cumplimiento de metas y productos del plan de Acción</t>
  </si>
  <si>
    <t>Informes trimestrales presentados a Planeación</t>
  </si>
  <si>
    <t>Servicio de asistencia jurídica y técnica para adelantar los procedimientos administrativos especiales agrarios</t>
  </si>
  <si>
    <t xml:space="preserve">Procedimientos administrativos especiales agrarios culminados </t>
  </si>
  <si>
    <t>Realizar el análisis del caso y definir las rutas jurídicas</t>
  </si>
  <si>
    <t>CONPES 4050 - Sinap</t>
  </si>
  <si>
    <t>Realizar la identificación espacial del predio o bien objeto de solicitud (solicitud de inicio, PQR, etc.) vinculando información relevante que permita una realidad Física y Jurídica que reposa en las bases del catastro (si existe este insumo para la zona) además de Posibles predios vinculados como colindantes o que se verían afectados por la pretensión agraria que se teja sobre los mismos (formación catastral e información registral básica), además de cruce con capas temáticas que brinden información de importancia para cada caso.</t>
  </si>
  <si>
    <t>Identificaciones Prediales elaboradas</t>
  </si>
  <si>
    <t>Subdirección de Procesos Agrarios y Gestión Jurídica
Subdirección de Seguridad Jurídica</t>
  </si>
  <si>
    <t>Realizar el diagnóstico registral predial permitirá evidenciar los análisis jurídicos registrales, así como aspectos técnicos que tienen los predios a intervenir.</t>
  </si>
  <si>
    <t>Diagnóstico registral predial</t>
  </si>
  <si>
    <t>Analizar las solicitudes de inicio de los procesos que no han sido revisados y dar el trámite correspondiente dando apertura al expediente, el cual contendrá la información física, jurídica y de tenencia del inmueble.</t>
  </si>
  <si>
    <t>Diagnóstico preliminar de análisis predial elaborados</t>
  </si>
  <si>
    <t>Proyectar los AA que deciden la conformación o no del expediente, definiendo si corresponde o no dar inicio con la información necesaria para identificar situación física, jurídica, cartográfica, catastral de ocupación y explotación del inmueble.</t>
  </si>
  <si>
    <t>Actos administrativos de conformación o no del expediente, suscritos</t>
  </si>
  <si>
    <t xml:space="preserve">Realizar las diligencias a los predios objeto de estudio </t>
  </si>
  <si>
    <t>CONPES 4021 - Deforestación</t>
  </si>
  <si>
    <t>Realizar los ITJ de los procedimientos agrarios, que contendrá la información detallada del inmueble, junto con el análisis que permita determinar si existe mérito para expedir el AA de apertura, e iniciar la segunda fase administrativa del procedimiento único.</t>
  </si>
  <si>
    <t>Informes Técnicos Jurídicos preliminares - ITJP o ITJ</t>
  </si>
  <si>
    <t>Realizar acompañamiento a las mesas / espacios de diálogo y atención a conflictos territoriales</t>
  </si>
  <si>
    <t>Actas de mesas de diálogo con comunidades, Actas de mediación de conflictos y Fichas de caracterización de conflictos territoriales</t>
  </si>
  <si>
    <t>Realizar los ITJD e I.O. de los procedimientos agrarios y sugerir la decisión final que debe adoptar la ANT en el marco de cualquiera de las pretensiones del procedimiento único, las razones por las que deben acogerse o desestimarse las objeciones formuladas en la etapa probatoria, para expedir el AA que ponga fin al procedimiento de manera definitiva.</t>
  </si>
  <si>
    <t xml:space="preserve"> Informes Técnico Jurídico Definitivo ITJD o informes de inspección ocular elaborados</t>
  </si>
  <si>
    <t>Realizar el procedimiento técnico de identificación de la línea de cauce permanente o de aguas máximas en los cuerpos de agua objeto de deslinde u otros cambios en cobertura y uso de suelo que permita identificar los orígenes físicos, agrológicos y ecosistémicos de los bienes o predios objeto de estudio.</t>
  </si>
  <si>
    <t xml:space="preserve">Análisis Multitemporales elaborados </t>
  </si>
  <si>
    <t xml:space="preserve">Adelantar el inicio de la fase administrativa del proceso agrario </t>
  </si>
  <si>
    <t>Proyectar los actos administrativos de trámite procesal tendientes a dar impulso al procedimiento agrario respectivo.</t>
  </si>
  <si>
    <t>Actos Administrativos de inicio o no, archivo suscritos</t>
  </si>
  <si>
    <t xml:space="preserve">Realizar la etapa probatoria </t>
  </si>
  <si>
    <t>Actos administrativos de trámite o etapa probatoria 902 o 1071 suscritos</t>
  </si>
  <si>
    <t>Adelantar la etapa de cierre del proceso agrario</t>
  </si>
  <si>
    <t>Generar el acto que según las evidencias recabadas durante el proceso agrario administrativo, decide de fondo las solicitudes de inicio del mencionado proceso.</t>
  </si>
  <si>
    <t>Actos Administrativos de cierre etapa administrativa 902 o Actos Administrativos decisión final 1071 suscritos</t>
  </si>
  <si>
    <t>Procedimientos administrativos especiales agrarios culminados mediante AA de no conformación de expediente, AA de no inicio del procedimiento agrario, AA cierre etapa administrativa 902 o AA decisión final 1071 expedidos</t>
  </si>
  <si>
    <t>Procedimientos administrativos especiales agrarios culminados</t>
  </si>
  <si>
    <t xml:space="preserve">Hectáreas regularizadas de los procedimientos administrativos especiales agrarios culminados </t>
  </si>
  <si>
    <t>Hectáreas Regularizadas</t>
  </si>
  <si>
    <t>Realizar la creación y posterior ingreso al archivo de gestión documental de la ANT, los expedientes de procesos agrarios Iniciados.</t>
  </si>
  <si>
    <t>Expedientes intervenidos y foliados</t>
  </si>
  <si>
    <t>Servicio de acompañamiento para la elaboración de planes de desarrollo sostenible</t>
  </si>
  <si>
    <t>Planes de desarrollo sostenible acompañados</t>
  </si>
  <si>
    <t xml:space="preserve">Realizar visitas de viabilidad técnica de las solicitudes realizadas </t>
  </si>
  <si>
    <t>SI</t>
  </si>
  <si>
    <t>Acompañar los procesos para constitución de nuevas zonas de reserva campesina ZRC</t>
  </si>
  <si>
    <t>Planes  de desarrollo sostenible acompañados en Zonas de Reserva Campesina ZRC en constitución:</t>
  </si>
  <si>
    <t>Expedir acto adminsitrativo de inicio de limitación</t>
  </si>
  <si>
    <t>Atender espacios de diálogo y de  resolución de conflictos</t>
  </si>
  <si>
    <t xml:space="preserve">Elaborar y socializar el diagnóstico socioeconómico y propuesta ambiental, productiva y social  </t>
  </si>
  <si>
    <t>Apoyar el cumplimiento de los planes de desarrollo sostenible en las zonas de reserva campesina constituidas</t>
  </si>
  <si>
    <t>Adelantar gestiones para apoyar la ejecución de los planes de desarrollo sostenible en las zonas de reserva campesina ZRC constituidas.</t>
  </si>
  <si>
    <t xml:space="preserve">Planes de desarrollo sostenible  acompañados en Zonas de Reserva Campesina  ZRC constituidas (Informe de actividades en cuanto a la implementación de los planes en las zonas de reserva </t>
  </si>
  <si>
    <t xml:space="preserve">Transferencias corrientes </t>
  </si>
  <si>
    <t>Administrar eficientemente los bienes de la nación</t>
  </si>
  <si>
    <t>Servicio de administración de tierras de la Nación</t>
  </si>
  <si>
    <t>Predios incluidos en el inventario de tierras de la nación</t>
  </si>
  <si>
    <t xml:space="preserve">Identificar y caracterizar los predios baldíos y transferidos </t>
  </si>
  <si>
    <t>Identificar y caracterizar los predios baldíos y transferidos (fiscales patrimoniales)</t>
  </si>
  <si>
    <t>Hectáreas caracterizadas</t>
  </si>
  <si>
    <t>Inversión.Recursos UE</t>
  </si>
  <si>
    <t>Incluir los predios en el inventario de tierras de la Nación y en el Fondo de Tierras</t>
  </si>
  <si>
    <t>Predios caracterizados</t>
  </si>
  <si>
    <t>Elaborar el acto administrativo o contrato de aprovechamiento</t>
  </si>
  <si>
    <t>credito</t>
  </si>
  <si>
    <t xml:space="preserve">Ejecutar las modalidades administración </t>
  </si>
  <si>
    <t>Incluir los predios inadjudicables en el inventario de baldios</t>
  </si>
  <si>
    <t>Predios inadjudicables en el inventario de baldios</t>
  </si>
  <si>
    <t>Inversión - Recursos propios</t>
  </si>
  <si>
    <t>Inscribir el acto administrativo ante las Oficinas de Registro de Instrumentos públicos respectivas</t>
  </si>
  <si>
    <t xml:space="preserve"> Desarrollar  las modalidades de administración </t>
  </si>
  <si>
    <t>Títulos derechos de uso (Contratos)</t>
  </si>
  <si>
    <t>Inversión</t>
  </si>
  <si>
    <t>Procesos de otorgamiento de Derechos de Uso impulsados</t>
  </si>
  <si>
    <t>Administar el Fondo de Tierras de la Nación</t>
  </si>
  <si>
    <t xml:space="preserve">
Resoluciones de Regulación de Servidumbres.
y  Reglamentos de Uso- manejo de playones y sabanas.</t>
  </si>
  <si>
    <t>Informe de administración de predios baldíos Islas del Rosario, con actos de señorio de 158 predios con medidas de administración.</t>
  </si>
  <si>
    <t>Informes</t>
  </si>
  <si>
    <t>Bimensual</t>
  </si>
  <si>
    <t>Adelantar el procedimiento de apertura de Folio de Matricula Inmobiliaria (FMI) de bienes baldíos</t>
  </si>
  <si>
    <t>No. de procesos de apertura de folio desarrollados</t>
  </si>
  <si>
    <t>inversión</t>
  </si>
  <si>
    <t>Predios baldíos con FMI  aperturados</t>
  </si>
  <si>
    <t>Sanear y alistar los predios ingresados al Fondo de Tierras para su adjudicación</t>
  </si>
  <si>
    <t>Sanear y alistar los predios ingresados al Fondo de Tierras para su adjudicación.</t>
  </si>
  <si>
    <t>Predios saneados</t>
  </si>
  <si>
    <t>Gastos por tributos, multas, sanciones e intereses de mora</t>
  </si>
  <si>
    <t>Reporte de hectáreas incluídas en el fondo de tierras</t>
  </si>
  <si>
    <t>Hectáreas incluídas en el fondo de tierras</t>
  </si>
  <si>
    <t>Incluir los predios en el inventario de tierras de la Nación y en el Fondo de Tierras.</t>
  </si>
  <si>
    <t>Predios incluidos en el fondo de tierras</t>
  </si>
  <si>
    <t>Servicio de administración sobre limitaciones a la propiedad</t>
  </si>
  <si>
    <t>Decisiones administrativas sobre limitaciones a la propiedad adoptadas</t>
  </si>
  <si>
    <t>Atender solicitudes sobre limitaciones a la propiedad</t>
  </si>
  <si>
    <t xml:space="preserve">Atender solicitudes sobre limitaciones a la propiedad </t>
  </si>
  <si>
    <t xml:space="preserve">Solicitudes atendidas  sobre limitaciones a la propiedad </t>
  </si>
  <si>
    <t xml:space="preserve">Mensual </t>
  </si>
  <si>
    <t xml:space="preserve">Expedir los actos administrativos de decisión de las solicitudes de limitaciones a la propiedad </t>
  </si>
  <si>
    <t>Decisiones administrativas sobre limitaciones a la propiedad adoptada</t>
  </si>
  <si>
    <t>Facilitar el acceso a tierras</t>
  </si>
  <si>
    <t>Servicio de adjudicación de baldios</t>
  </si>
  <si>
    <t>Familias beneficiadas con la adjudicación de baldíos</t>
  </si>
  <si>
    <t xml:space="preserve">Realizar la revisión jurídico técnica de las solicitudes de adjudicación de baldíos y expedir autos de aceptación, negación o archivo </t>
  </si>
  <si>
    <t xml:space="preserve">
Títulos formalizados que otorgan acceso a tierras.
</t>
  </si>
  <si>
    <t>VARIOS</t>
  </si>
  <si>
    <t xml:space="preserve">Adjudicación de baldios a Entidades de Derecho Público
</t>
  </si>
  <si>
    <t>Trámites- sobre solicitudes de adjudicación de baldíos a entidades de derecho público EDP</t>
  </si>
  <si>
    <t xml:space="preserve">Validar la revisión jurídico técnica de las solicitudes de adjudicación de baldíos y expedir autos de aceptación, negación o archivo </t>
  </si>
  <si>
    <t>Solicitudes atendidas- Actos administrativos de desición expedidos- negación y archivo.</t>
  </si>
  <si>
    <t>Actos administrativos de adjudicación expedidos a Entidades de Derecho Público -  Resoluciones expedidas a favor
 de EDP.</t>
  </si>
  <si>
    <t>Títulos de adjudicación registrados en Folio de matricula inmobiliaria FMI</t>
  </si>
  <si>
    <t xml:space="preserve">Realizar la etapa publicitaria de la aceptación de la solicitud de adjudicación de baldíos </t>
  </si>
  <si>
    <t>Hectáreas de baldíos adjudicadas - Registradas en FMI)</t>
  </si>
  <si>
    <t xml:space="preserve">Verificar aspectos jurídicos y técnicos  del predio objeto de solicitud </t>
  </si>
  <si>
    <t>Informe de Seguimiento y Monitoreo presentados</t>
  </si>
  <si>
    <t xml:space="preserve">Adjudicación de baldios en zonas focalizadas
</t>
  </si>
  <si>
    <t>Familias beneficiadas con la adjudicación de baldíos - zonas focalizadas</t>
  </si>
  <si>
    <t>Adquisición de bienes y servicios-Crédito</t>
  </si>
  <si>
    <t>Subdirección de acceso a tierras en zonas focalizadas</t>
  </si>
  <si>
    <t>Transferncias corrientes</t>
  </si>
  <si>
    <t>Expedir y registrar los actos administrativos de decisión de las solicitudes</t>
  </si>
  <si>
    <t>Títulos BPN adjudicados y registrados- zonas focalizadas</t>
  </si>
  <si>
    <t xml:space="preserve">Adquisición de bienes y servicios </t>
  </si>
  <si>
    <t>Hectáreas de baldíos adjudicadas - zonas focalizadas</t>
  </si>
  <si>
    <t>Mujeres rurales beneficiadas con acceso a tierras- zonas focalizadas</t>
  </si>
  <si>
    <t>Actos administrativos de adjudicación (cierre) radicados ante la ORIP</t>
  </si>
  <si>
    <t>Actos administrativos expedidos</t>
  </si>
  <si>
    <t>Informe de seguimiento a los procesos adjudicados</t>
  </si>
  <si>
    <t>Adjudicación de baldios a persona natural por demanda y descongestión</t>
  </si>
  <si>
    <t xml:space="preserve">Diagnostico de las Solicitudes de adjudicación de baldíos a persona natural por demanda (Decr.902, Ley 160)
</t>
  </si>
  <si>
    <t>Subdirección de acceso a tierras por demanda y descongestión</t>
  </si>
  <si>
    <t>Solicitudes de adjudicación de baldíos a persona natural impulsadas por demanda y descongestión.</t>
  </si>
  <si>
    <t>Hectáreas de baldíos adjudicadas y registradas a Persona natural por demanda y descongestión registradas a ravés del Fondo de Tierras</t>
  </si>
  <si>
    <t>Familias beneficiadas con títulos registrados  que otorgan acceso a tierras por adjudicación de baldíos a persona natural, por demanda y descongestión</t>
  </si>
  <si>
    <t>Mujeres beneficiadas con títulos registrados que otorgan acceso a tierras por adjudicación de baldíos a persona natural, por demanda y descongestión</t>
  </si>
  <si>
    <t xml:space="preserve">Servicio de adjudicación de Bienes Fiscales Patrimoniales </t>
  </si>
  <si>
    <t>Familias beneficiadas con la adjudicación de BFP</t>
  </si>
  <si>
    <t xml:space="preserve">Expedir el auto de inicio o de apertura, negación o archivo de las solicitudes de adjudicación de bienes fiscales patrimoniales </t>
  </si>
  <si>
    <t>Títulos BFP adjudicados y registrados</t>
  </si>
  <si>
    <t xml:space="preserve">Hectáreas de BFP adjudicadas </t>
  </si>
  <si>
    <t>Ordenar las pruebas necesarias</t>
  </si>
  <si>
    <t>Mujeres rurales beneficiadas con acceso a tierras a través de BFP</t>
  </si>
  <si>
    <t>Notificar los actos administrativos de decisión de las solicitudes de adjudicación de bienes fiscales patrimoniales con su respectiva constancia ejecutoria</t>
  </si>
  <si>
    <t>Actos administrativos de adjudicación BFP (cierre) en trámite de registro ante la ORIP</t>
  </si>
  <si>
    <t>Títulos formalizados que otorgan acceso a tierras a través de Asignación de Derechos/Actos administrativos expedidos de asignación de derechos</t>
  </si>
  <si>
    <t>Familias beneficiadas con la expedición de actos administrativos de asignación de derechos</t>
  </si>
  <si>
    <t>Mujeres rurales beneficiadas con la expedición de actos administrativos de asignación de derechos</t>
  </si>
  <si>
    <t>Solicitar el registro del acto administrativo de adjudicación de  bienes fiscales patrimoniales ante la ORIP</t>
  </si>
  <si>
    <t>Titulos que otorgan accesoa tierras con  Bienes Fiscales Patrimoniales por demanda y descongestión-</t>
  </si>
  <si>
    <t>Titulos que otorgan acceso a tierras con  Bienes Fiscales Patrimoniales por demanda y descongestión-</t>
  </si>
  <si>
    <t>Adquisición de bienes y servicios -Viaticos y tiquetes</t>
  </si>
  <si>
    <t xml:space="preserve">Familias beneficiadas con títulos adjudicados y registrados de Bienes Fiscales Patrimoniales  que otorgan acceso a tierras por demanda y descongestión
</t>
  </si>
  <si>
    <t xml:space="preserve">Familias beneficiadas con títulos adjudicados y registrados de Bienes Fiscales Patrimoniales  que otorgan acceso a tierras por demanda y descongestión
</t>
  </si>
  <si>
    <t>Mujeres beneficiadas con títulos adjudicados y registrados de Bienes Fiscales Patrimoniales  que otorgan acceso a tierras por demanda y descongestión</t>
  </si>
  <si>
    <t>Hectáreas de bienes fiscales patrimoniales adjudicadas y registradas por demanda y descongestión a través del fondo de tierras</t>
  </si>
  <si>
    <t>Solicitudes de Bienes Fiscales Patrimoniales impulsadas por demanda y descongestión</t>
  </si>
  <si>
    <t>Servicio de apoyo financiero para la adquisición de tierras</t>
  </si>
  <si>
    <t>Predios adquiridos-Materialización</t>
  </si>
  <si>
    <t>Adelantar la revisión técnica y jurídica de las solicitudes de adjudicación de subsidios de tierras</t>
  </si>
  <si>
    <t xml:space="preserve">Materialización de subsidios </t>
  </si>
  <si>
    <t>Resoluciones de materialización expedidas que ordenen el pago de los componentes del subsidio</t>
  </si>
  <si>
    <t>Expedir y notificar actos administrativos de adjudicación de subsidios</t>
  </si>
  <si>
    <t>Otorgar titulos apoyadas para la adquisición de tierras</t>
  </si>
  <si>
    <t>Titulos beneficiadas con la adquisición de tierras (Familias con Predios pagados)</t>
  </si>
  <si>
    <t>Bneficiar Familias apoyadas para la adquisición de tierras</t>
  </si>
  <si>
    <t>Familias beneficiadas con la adquisición de tierras (Familias con Predios pagados)</t>
  </si>
  <si>
    <t>Mujeres rurales beneficiadas con acceso a tierras</t>
  </si>
  <si>
    <t>Mujeres beneficiadas con la adquisición de tierras (Mujeres con Predios pagados)</t>
  </si>
  <si>
    <t>Realizar el estudio de las condiciones jurídicas, técnicas y ambientales de los predios que potencialmente pueden ser adquiridos mediante el Subsidio</t>
  </si>
  <si>
    <t>Realizar verificación de cumplimiento de condiciones de los predios postulados para la materialización de Subsidio</t>
  </si>
  <si>
    <t>Predios con verificación de cumplimiento de condiciones</t>
  </si>
  <si>
    <t xml:space="preserve">Expedir y notificar actos administrativos que ordenen el pago de los componentes del subsidio </t>
  </si>
  <si>
    <t>Efectuar seguimiento y monitoreo a subsidios materializados</t>
  </si>
  <si>
    <t>Informe de seguimiento a los procesos materializados con proyecto productivo</t>
  </si>
  <si>
    <t xml:space="preserve">
Adelantar las gestiones de implementacion del RIR en el procedimiento de asignación de subsidos SIAT</t>
  </si>
  <si>
    <t>Informe de las gestiones adelantadas para la  implementación del RIR</t>
  </si>
  <si>
    <t>Transferencias corrientes-Actualización de subsidios</t>
  </si>
  <si>
    <t xml:space="preserve">Realizar el Cierre técnico y financiero de subsidios </t>
  </si>
  <si>
    <t>Subsidios Otorgados (Cierre Técnico y Financiero de Subsidios)</t>
  </si>
  <si>
    <t>Predios adquiridos</t>
  </si>
  <si>
    <t>Servicio de entrega de tierras</t>
  </si>
  <si>
    <t>Predios adjudicados</t>
  </si>
  <si>
    <t>Adelantar las gestiones para la compra de predios rurales en el marco de los compromisos del Gobierno Nacional</t>
  </si>
  <si>
    <t>CONPES 3811 - Nariño</t>
  </si>
  <si>
    <t>Informe de compra a asociaciones, Informe de compra a reincorporación, Informe de Adjudicaciones programas especiales</t>
  </si>
  <si>
    <t>Informes de seguimiento realizados</t>
  </si>
  <si>
    <t xml:space="preserve">Adelantar las gestiones para la compra de predios rurales en el marco de los compromisos del Gobierno Nacional. </t>
  </si>
  <si>
    <t>Predios Comprados programas especiales</t>
  </si>
  <si>
    <t>Adjudicar los predios adquiridos por la ANT a las familias beneficiarias de los programas especiales</t>
  </si>
  <si>
    <t xml:space="preserve"> CONPES 3931 - Reincorporación FARC </t>
  </si>
  <si>
    <t xml:space="preserve">
Adelantar la gestiones para la Compra de predios rurales (AETCR) en el marco de los compromisos del gobierno nacional con consejo nacional de reincorporación. * Los recursos para tal fin son de FCP y la inversión de personal es de la ANT.</t>
  </si>
  <si>
    <t>Predios Comprados reincorporados</t>
  </si>
  <si>
    <t xml:space="preserve">Adelantar las gestiones tendientes a la viabilidad tecnica agronómica de los predios postulados por las organizaciones y que se encuentran en gestión  para la compra, en el marco de los compromisos del Gobierno Nacional. </t>
  </si>
  <si>
    <t>Visitas tecnicas realizadas</t>
  </si>
  <si>
    <t>Adjudicar los predios adquiridos por la ANT a las familias beneficiarias de los programas especiales (los cuales se titulan por UAF)</t>
  </si>
  <si>
    <t>Títulos formalizados que otorgan acceso a tierras (Predios y/ o parcelas)</t>
  </si>
  <si>
    <t>Familias beneficiadas con entrega de predios</t>
  </si>
  <si>
    <t>Hectáreas tituladas a través del fondo de Tierras</t>
  </si>
  <si>
    <t>Estudios preliminares y complemetario de titulos</t>
  </si>
  <si>
    <t>PLAN DE ACCIÓN</t>
  </si>
  <si>
    <t>IMPLEMENTACIÓN DEL PROGRAMA DE FORMALIZACIÓN DE TIERRAS Y FOMENTO AL DESARROLLO RURAL PARA COMUNIDADES INDÍGENAS A NIVEL NACIONAL</t>
  </si>
  <si>
    <t>Materializar los derechos territoriales de los pueblos y comunidades indígenas</t>
  </si>
  <si>
    <t>Meta Proyecto de Inversión 2022</t>
  </si>
  <si>
    <t>Ampliar el acceso a la tierra dirigida a los pueblos y comunidades indígenas</t>
  </si>
  <si>
    <t xml:space="preserve">Servicio de constitución de resguardos </t>
  </si>
  <si>
    <t>Acuerdos  registrados</t>
  </si>
  <si>
    <t>Realizar las reuniones de la Comisión Nacional de Territorios Indígenas para el fortalecimiento de los espacios de concertación.</t>
  </si>
  <si>
    <t>Practicar visitas técnicas de levantamiento de información.</t>
  </si>
  <si>
    <t>Actas de visitas y/o socializaciones firmadas</t>
  </si>
  <si>
    <t>Adquisición de bienes y servicios (ASO-CIT)</t>
  </si>
  <si>
    <t xml:space="preserve">Subdirección de Asuntos Étnicos </t>
  </si>
  <si>
    <t>CONPES 3799 - Cauca</t>
  </si>
  <si>
    <t>CONPES 3805 - Fronteras</t>
  </si>
  <si>
    <t>Adquisición de bienes y servicios- ( PNUD)</t>
  </si>
  <si>
    <t>CONPES 3904 - Mocoa</t>
  </si>
  <si>
    <t>Adquisición de bienes y servicios (Transporte)</t>
  </si>
  <si>
    <t>Realizar estudios socioeconómicos, jurídicos, geográficos y de tenencia de tierras para la constitución.</t>
  </si>
  <si>
    <t xml:space="preserve">Realizar Estudios de factibilidad </t>
  </si>
  <si>
    <t>Estudios socioeconómicos, jurídicos, geográficos y de tenencia de tierras para la constitución elaborados.</t>
  </si>
  <si>
    <t>CONPES 3951 - Implementación Catastro Multipropósito</t>
  </si>
  <si>
    <t>CONPES 3886 - Deforestación</t>
  </si>
  <si>
    <t>Expedir acuerdos de constitución de resguardos.</t>
  </si>
  <si>
    <t>CONPES 3797 - Altillanura</t>
  </si>
  <si>
    <t xml:space="preserve">Proyectar actos administrativos </t>
  </si>
  <si>
    <t>Acto administrativo que define solicitud.</t>
  </si>
  <si>
    <t>CONPES 3739 - Catatumbo</t>
  </si>
  <si>
    <t>Notificar de la constitución a la comunidad.</t>
  </si>
  <si>
    <t xml:space="preserve">Realizar la constitución de resguardos </t>
  </si>
  <si>
    <t>Acuerdos Registrados</t>
  </si>
  <si>
    <t>Registrar acuerdos de constitución ante la ORIP.</t>
  </si>
  <si>
    <t xml:space="preserve">Servicio de ampliación de resguardos </t>
  </si>
  <si>
    <t>Acuerdos registrados</t>
  </si>
  <si>
    <t>Adquisición de bienes y servicios - ( PNUD)</t>
  </si>
  <si>
    <t>Realizar estudios socioeconómicos, jurídicos, geográficos y de tenencia de tierras para la ampliación.</t>
  </si>
  <si>
    <t>Estudios socioeconómicos, jurídicos, geográficos y de tenencia de tierras para la ampliación elaborados</t>
  </si>
  <si>
    <t>Expedir acuerdos de ampliación de resguardos.</t>
  </si>
  <si>
    <t>Proyectar actos administrativos</t>
  </si>
  <si>
    <t>Notificar de la legalización a la comunidad.</t>
  </si>
  <si>
    <t xml:space="preserve">Realizar la ampliación de resguardos </t>
  </si>
  <si>
    <t>Registrar acuerdos ante la ORIP.</t>
  </si>
  <si>
    <t>Servicio de saneamiento de resguardos</t>
  </si>
  <si>
    <t>Actas de entrega material de las mejoras suscritas</t>
  </si>
  <si>
    <t>Practicar visitas técnicas.</t>
  </si>
  <si>
    <t>Realizar Estudios de factibilidad</t>
  </si>
  <si>
    <t>Estudios topográficos y jurídicos para la adquisición de mejoras elaborados</t>
  </si>
  <si>
    <t xml:space="preserve">Dirección de Asuntos Étnicos </t>
  </si>
  <si>
    <t>Realizar estudios topográficos y jurídicos para la adquisición de mejoras.</t>
  </si>
  <si>
    <t>Realizar avalúos comerciales.</t>
  </si>
  <si>
    <t>Realizar Servicio de saneamiento de resguardos</t>
  </si>
  <si>
    <t>Adquirir mejoras.</t>
  </si>
  <si>
    <t>Elaborar actas de entrega de las mejoras a la comunidad.</t>
  </si>
  <si>
    <t>Registrar las mejoras ante la ORIP.</t>
  </si>
  <si>
    <t>Servicio de caracterización de los territorios ocupados o poseídos ancestralmente</t>
  </si>
  <si>
    <t>Resolución provisional  de protección de territorios ancestrales</t>
  </si>
  <si>
    <t>Estudios de caracterización ancestral y territorial de los territorios ocupados o poseídos ancestralmente elaborados</t>
  </si>
  <si>
    <t>Realizar estudio de caracterización ancestral y territorial.</t>
  </si>
  <si>
    <t>Socializar los estudios de caracterización ancestral y territorial con las comunidades.</t>
  </si>
  <si>
    <t>Expedir resoluciones.</t>
  </si>
  <si>
    <t>Realizar la caracterización de los territorios ocupados o poseídos ancestralmente</t>
  </si>
  <si>
    <t>Resolución provisional  de protección de territorios  ancestrales realizados</t>
  </si>
  <si>
    <t>Registrar las resoluciones ante la ORIP.</t>
  </si>
  <si>
    <t>Servicio de adquisición de tierras y/o mejoras para comunidades étnicas</t>
  </si>
  <si>
    <t>Predios y/o mejoras adquiridas</t>
  </si>
  <si>
    <t>Practicar visitas técnicas a predios priorizados.</t>
  </si>
  <si>
    <t>Practicar visitas técnicas topográficas y agronómicas</t>
  </si>
  <si>
    <t>Informes técnicos, topográficos y agronómicos</t>
  </si>
  <si>
    <t>Realizar estudios jurídico, geográfico, agronómico y/o antropológico.</t>
  </si>
  <si>
    <t>Realizar Solicitudes de avalúos comerciales por parte de la DAE</t>
  </si>
  <si>
    <t>Avalúos comerciales solicitados</t>
  </si>
  <si>
    <t>Adquisición de bienes y servicios - ( Avaluos Comerciales)</t>
  </si>
  <si>
    <t>Realizar aclaraciones de área.</t>
  </si>
  <si>
    <t>Adquirir predios y/o mejoras.</t>
  </si>
  <si>
    <t>Realizar Presentación de Ofertas de Compra</t>
  </si>
  <si>
    <t>Ofertas de compra presentadas</t>
  </si>
  <si>
    <t>31/12/202</t>
  </si>
  <si>
    <t>Adquisición de bienes y servicios (Compra de Terrenos)</t>
  </si>
  <si>
    <t>Registrar la adquisición ante la ORIP.</t>
  </si>
  <si>
    <t>Realizar la adquisición de tierras y/o mejoras</t>
  </si>
  <si>
    <t>Entregar  predios y/o mejoras a las comunidades indígenas.</t>
  </si>
  <si>
    <t xml:space="preserve">Brindar seguridad jurídica a los pueblos y comunidades indígenas  en la dotación y tenencia de la tierra </t>
  </si>
  <si>
    <t>Servicio de delimitación del territorio de las comunidades étnicas</t>
  </si>
  <si>
    <t>Territorios delimitados</t>
  </si>
  <si>
    <t>Priorizar las solicitudes de delimitación.</t>
  </si>
  <si>
    <t>Estudios jurídicos y geográfico de delimitación del territorio elaborados</t>
  </si>
  <si>
    <t>Realizar estudios jurídico y geográfico.</t>
  </si>
  <si>
    <t>Realizar socialización de estudios.</t>
  </si>
  <si>
    <t>Realizar Servicios de delimitación del territorio</t>
  </si>
  <si>
    <t>Delimitar (mojones, vallas entre otros).</t>
  </si>
  <si>
    <t>Servicio de mediación para la atención y gestión de conflictos territoriales</t>
  </si>
  <si>
    <t>Actas de mediación para la atención y gestión de conflictos territoriales</t>
  </si>
  <si>
    <t xml:space="preserve">Realizar estudios de factibilidad </t>
  </si>
  <si>
    <t>Fichas de caracterización de los conflictos elaborados</t>
  </si>
  <si>
    <t>Realizar estudios de diagnóstico y caracterización de los conflictos identificados, asociados al uso y tenencia de la tierra</t>
  </si>
  <si>
    <t xml:space="preserve">Atender los espacios de mediación para la gestión de conflictos </t>
  </si>
  <si>
    <t>Realizar la mediación para la atención y gestión de conflictos territoriales</t>
  </si>
  <si>
    <t>Actas de mediación para la gestión a conflictos territoriales suscritas</t>
  </si>
  <si>
    <t>Elaborar actas de mediación y gestión de conflictos.</t>
  </si>
  <si>
    <t>Realizar seguimiento y monitoreo a los compromisos establecidos en las actas de mediación y gestión de conflictos</t>
  </si>
  <si>
    <t>Servicio de clarificación de títulos de origen colonial o republicano</t>
  </si>
  <si>
    <t>Acto administrativo de clarificación de la  vigencia legal del título de origen colonial o republicano expedido.</t>
  </si>
  <si>
    <t>Verificar los requisitos para la conformación del expediente.</t>
  </si>
  <si>
    <t>CONPES 3811 - Nariño
CONPES 3799 - Cauca</t>
  </si>
  <si>
    <t>Practicar visita previa a territorio</t>
  </si>
  <si>
    <t>Practicar visita previa a territorio.</t>
  </si>
  <si>
    <t>Proferir acto administrativo de apertura de etapa probatoria o de archivo.</t>
  </si>
  <si>
    <t xml:space="preserve">Informes de visitas técnicas </t>
  </si>
  <si>
    <t>Practicar visitas de inspección ocular</t>
  </si>
  <si>
    <t>Elaborar el informe definitivo con aspectos jurídicos, sociales, técnicos, catastrales y cartográficos.</t>
  </si>
  <si>
    <t>Realizar acto administrativo de clarificación de la  vigencia legal del título de origen colonial o republicano expedido.</t>
  </si>
  <si>
    <t>Actos administrativos de trámite</t>
  </si>
  <si>
    <t>Expedir acto administrativo de cierre y decisión</t>
  </si>
  <si>
    <t>Acto administrativo de clarificación de la  vigencia legal del título de origen colonial o republicano expedido</t>
  </si>
  <si>
    <t>Notificar el acto administrativo de cierre y decisión.</t>
  </si>
  <si>
    <t>Ampliar el acceso de los pueblos y  comunidades indígenas a las iniciativas comunitarias</t>
  </si>
  <si>
    <t>Servicio de apoyo financiero para iniciativas comunitarias</t>
  </si>
  <si>
    <t>Iniciativas comunitarias apoyadas</t>
  </si>
  <si>
    <t>Realizar la formulación de iniciativas comunitarias.</t>
  </si>
  <si>
    <t>Realizar servicios de apoyo financiero para iniciativas comunitarias</t>
  </si>
  <si>
    <t>Realizar ruta de implementación de las iniciativas comunitarias.</t>
  </si>
  <si>
    <t>Cofinanciar iniciativas comunitarias con enfoque diferencial étnico.</t>
  </si>
  <si>
    <t>Transferencias Corrientes (Cofinanciación)</t>
  </si>
  <si>
    <t>Realizar el seguimiento a la ejecución de las iniciativas.</t>
  </si>
  <si>
    <t>Realizar Requerimientos  de cierre de cuentas bancarias realizados</t>
  </si>
  <si>
    <t xml:space="preserve">Cierres realizados de cuentas bancarias compartidas </t>
  </si>
  <si>
    <t>Realizar desembolsos de cofinanciación</t>
  </si>
  <si>
    <t>Porcentaje de recursos desembolsados de las cuentas compartidas vigencia 2015-2021</t>
  </si>
  <si>
    <t>&lt;</t>
  </si>
  <si>
    <t>IMPLEMENTACIÓN DEL PROGRAMA DE FORMALIZACIÓN DE TIERRAS Y FOMENTO AL DESARROLLO RURAL PARA COMUNIDADES NEGRAS A NIVEL NACIONAL</t>
  </si>
  <si>
    <t xml:space="preserve">Mejorar la pervivencia de las comunidades negras en sus territorios </t>
  </si>
  <si>
    <t>Valor Total 2022</t>
  </si>
  <si>
    <t>Ampliar el acceso en la dotación de tierra dirigida a la población negra</t>
  </si>
  <si>
    <t xml:space="preserve">Servicio de Titulación colectiva a comunidades negras </t>
  </si>
  <si>
    <t>Resoluciones Registradas</t>
  </si>
  <si>
    <t>Realizar las reuniones de la Comisión de territorio, ambiente y recursos minero energéticos del Espacio Nacional de Consulta Previa</t>
  </si>
  <si>
    <t>Subdirección de Asuntos Étnicos</t>
  </si>
  <si>
    <t>Adquisición de bienes y servicios (PNUD)</t>
  </si>
  <si>
    <t>Realizar informes técnicos de la visita</t>
  </si>
  <si>
    <t>Realizar Estudios de Factibilidad</t>
  </si>
  <si>
    <t>Informes de visitas técnicas para  titulación colectiva a los Consejos Comunitarios elaborados</t>
  </si>
  <si>
    <t>Expedir resoluciones de titulación colectiva.</t>
  </si>
  <si>
    <t>Realizar Proyectos de actos administrativos de titulación colectiva</t>
  </si>
  <si>
    <t>Notificar de la titulación a la comunidad.</t>
  </si>
  <si>
    <t xml:space="preserve">Realizar Servicios de Titulación colectiva a comunidades negras </t>
  </si>
  <si>
    <t>Registrar resoluciones ante la ORIP</t>
  </si>
  <si>
    <t>Servicio de adquisición de tierras y/o mejoras para comunidades étnicas.</t>
  </si>
  <si>
    <t>Dirección de Asuntos Étnicos</t>
  </si>
  <si>
    <t>Realizar solicitudes de avalúos comerciales por parte de la DAE</t>
  </si>
  <si>
    <t>Adquisición de bienes y servicios (Avaluos Comerciales)</t>
  </si>
  <si>
    <t>Adquirir predios y/o mejoras</t>
  </si>
  <si>
    <t>Realizar Servicios de adquisición de tierras y/o mejoras</t>
  </si>
  <si>
    <t>Entregar predios y/o mejoras a las comunidades negras</t>
  </si>
  <si>
    <t>Brindar seguridad jurídica a las comunidades negras  en la dotación y tenencia de la tierra</t>
  </si>
  <si>
    <t xml:space="preserve"> Servicio de delimitación de territorios de las comunidades étnicas</t>
  </si>
  <si>
    <t>Territorios delimitados.</t>
  </si>
  <si>
    <t>Estudios jurídicos y geográficos para delimitación del territorio elaborados</t>
  </si>
  <si>
    <t>Realizar estudios jurídico y geografico.</t>
  </si>
  <si>
    <t>Realizar socialización de estudios</t>
  </si>
  <si>
    <t>Realizar estudios de diagnóstico y caracterización de los conflictos identificados, asociados al uso y tenencia de la tierra.</t>
  </si>
  <si>
    <t>Atender los espacios de mediación para la gestión de conflictos.</t>
  </si>
  <si>
    <t>Realizar Servicios de mediación para la atención y gestión de conflictos territoriales</t>
  </si>
  <si>
    <t>Realizar seguimiento y monitoreo a los compromisos establecidos en las actas de mediación y gestión de conflictos.</t>
  </si>
  <si>
    <t>Ampliar el acceso de las comunidades negras a las iniciativas comunitarias</t>
  </si>
  <si>
    <t>Servicio de apoyo financiero para iniciativas comunitarias.</t>
  </si>
  <si>
    <t>Iniciativas comunitarias apoyadas.</t>
  </si>
  <si>
    <t>Realizar Servicios de apoyo financiero para iniciativas comunitarias</t>
  </si>
  <si>
    <t>Realizar Desembolsos de cofinanciación realizados</t>
  </si>
  <si>
    <t>Fortalecimiento del proceso de desarrollo y gestión de la arquitectura empresarial institucional nacional</t>
  </si>
  <si>
    <t xml:space="preserve"> 	2019011000263</t>
  </si>
  <si>
    <t>Fortalecer el proceso de desarrollo y gestión de la arquitectura empresarial institucional.</t>
  </si>
  <si>
    <t xml:space="preserve">Fecha inicio
(mm/dd/yyyy) </t>
  </si>
  <si>
    <t>Articular la estrategia de TI con los procesos de la Entidad</t>
  </si>
  <si>
    <t>Documento para la planeación estratégica en TI</t>
  </si>
  <si>
    <t>Documentos para la planeación estratégica en TI</t>
  </si>
  <si>
    <t>Construir el documento de arquitectura empresarial</t>
  </si>
  <si>
    <t>NA</t>
  </si>
  <si>
    <t>Documentar ejercicios de arquitectura empresarial conforme a los dominios a intervenir y el alcance del mismo</t>
  </si>
  <si>
    <t>Documentos de arquitectura elaborados</t>
  </si>
  <si>
    <t>Subdirección Sistemas de Información de Tierras</t>
  </si>
  <si>
    <t>Actualizar el Plan Estrategico de Tecnologias de la Información y las Comunicaciones - PETIC</t>
  </si>
  <si>
    <t>Realizar la actualización del PETI de acuerdo con las nuevas estrategias e iniciativas</t>
  </si>
  <si>
    <t>PETI actualizado</t>
  </si>
  <si>
    <t>Fortalecer la capacidad y flexibilidad en el aprovisionamiento en los servicios tecnológicos</t>
  </si>
  <si>
    <t xml:space="preserve"> Servicios tecnológicos</t>
  </si>
  <si>
    <t>Índice de capacidad en la prestación de servicios de tecnología</t>
  </si>
  <si>
    <t>Gestionar la adquisición de la mesa de ayuda</t>
  </si>
  <si>
    <t>Implementar y hacer seguimiento a los servicios de mesa de ayuda para atender los incidentes técnicos de hardware y software (nivel 1 y 2)</t>
  </si>
  <si>
    <t>Informes de gestión y seguimiento elaborados</t>
  </si>
  <si>
    <t>Gestionar la adquisición de servicios de nube publica</t>
  </si>
  <si>
    <t>Garantizar los servicios de nube pública para la Agencia Nacional de Tierras</t>
  </si>
  <si>
    <t>Suscripción de créditos de Azure</t>
  </si>
  <si>
    <t>Inversión (Crédito)</t>
  </si>
  <si>
    <t>Aprovisionar servicios de conectividad</t>
  </si>
  <si>
    <t>Garantizar y hacer seguimiento a los canales de internet y los canales MPLS de la ANT y sus UGT´s</t>
  </si>
  <si>
    <t>Informes de estado y seguimiento elaborado</t>
  </si>
  <si>
    <t>Brindar soporte técnico a los servicios de tecnología</t>
  </si>
  <si>
    <t>Realizar soporte y mantenimiento al portal ANT</t>
  </si>
  <si>
    <t>Informes de gestion y seguimiento elaborados</t>
  </si>
  <si>
    <t>Realizar soporte y mantenimiento a los sistemas de información de la ANT</t>
  </si>
  <si>
    <t>Aprovisionar el licenciamiento de la Entidad</t>
  </si>
  <si>
    <t>Renovar el licenciamiento institucional</t>
  </si>
  <si>
    <t>Suscripción de licenciamiento renovado</t>
  </si>
  <si>
    <t>Fortalecer la capacidad de sistematización y/o automatización de los procesos institucionales.</t>
  </si>
  <si>
    <t>Servicios de información implementados</t>
  </si>
  <si>
    <t>Sistemas de información implementados</t>
  </si>
  <si>
    <t>Gestionar el proceso de construcción de software en pro de implementar sistemas de información</t>
  </si>
  <si>
    <t>Formular y ejecutar la fase 3 de 3 de las actividades del plan de fortalecimiento del sistema de información misional</t>
  </si>
  <si>
    <t>Plan de fortalecimiento formulado</t>
  </si>
  <si>
    <t>Informes de seguimiento a la ejecución del plan</t>
  </si>
  <si>
    <t>Ejecutar los servicios de fábrica de software para el fortalecimiento de la plataforma tecnológica en el marco del catastro multiproposito.</t>
  </si>
  <si>
    <t>Servicio de fábrica de software contratados.</t>
  </si>
  <si>
    <t>Informes de seguimiento elaborado</t>
  </si>
  <si>
    <t>Brindar servicios especializados de gestión de proyectos de TI</t>
  </si>
  <si>
    <t>Servicios información actualizados</t>
  </si>
  <si>
    <t>Sistemas de información actualizados</t>
  </si>
  <si>
    <t>Gestionar el proceso de construcción de software encaminado a la actualización del sistema de información</t>
  </si>
  <si>
    <t>Formular y ejecutar actividades de la fase 3 de 3 del plan de actualización de los sistemas de información</t>
  </si>
  <si>
    <t xml:space="preserve"> Plan de actualización formulado</t>
  </si>
  <si>
    <t>Mejoramiento Capacidad de Gestión Administrativa de la Agencia Nacional de Tierras Nacional</t>
  </si>
  <si>
    <t xml:space="preserve">	2020011000110 </t>
  </si>
  <si>
    <t>Mejorar la capacidad de la gestión administrativa de la Agencia Nacional de Tierras</t>
  </si>
  <si>
    <t>1799 - Fortalecimiento de la gestión y dirección del sector agropecuario</t>
  </si>
  <si>
    <t>Fortalecer la planeación estratégica, habilidades y mecanismos de administración en la Agencia</t>
  </si>
  <si>
    <t xml:space="preserve">Documentos de planeación </t>
  </si>
  <si>
    <t xml:space="preserve">Documentos de planeación realizados </t>
  </si>
  <si>
    <t>Realizar la formulación de la planeación estratégica, planes y programas articulados con el PND</t>
  </si>
  <si>
    <t xml:space="preserve">Desarrollar las tareas estratégicas que se requieran en la dirección general </t>
  </si>
  <si>
    <t>Informe de gestión elaborado</t>
  </si>
  <si>
    <t>Dirección General</t>
  </si>
  <si>
    <t>Desarrollar alianzas nacionales e internacionales que contribuyan al cumplimiento de actividades misionales y el objetivo misional de la entidad.</t>
  </si>
  <si>
    <t>Convenios firmados</t>
  </si>
  <si>
    <t>Ejecutar las acciones formuladas en los planes y programas de la entidad</t>
  </si>
  <si>
    <t>Preparar y presentar el anteproyecto de presupuesto de inverrsión, de acuerdo con los lineamientos y cronograma establecido por la nación.</t>
  </si>
  <si>
    <t>Anteproyecto aprobado</t>
  </si>
  <si>
    <t xml:space="preserve">Número </t>
  </si>
  <si>
    <t>Oficina de Planeación</t>
  </si>
  <si>
    <t>Gestionar los trámites asociados a los proyectos de inversión a través de las plataformas SUIFP, MGA, SPI y SIIF</t>
  </si>
  <si>
    <t>Fichas EBI Actualizadas  y publicadas</t>
  </si>
  <si>
    <t xml:space="preserve">Administrar la batería de indicadores de gestión de la Entidad </t>
  </si>
  <si>
    <t xml:space="preserve">Informes Institucionales elaborados </t>
  </si>
  <si>
    <t>Apoyar la revisión de solicitudes, trámites y requerimientos relacionados con el proceso de planeación</t>
  </si>
  <si>
    <t>Solicitudes atendidas</t>
  </si>
  <si>
    <t>Estructurar los informes de gestión y rendición de cuentas para ser presentados a la ciudadanía</t>
  </si>
  <si>
    <t>Informes aprobados</t>
  </si>
  <si>
    <t>Ejercer la Secretaría Técnica del Consejo Directivo</t>
  </si>
  <si>
    <t>Actas aprobadas</t>
  </si>
  <si>
    <t>Divulgar y desarrollar las acciones de la planeación estratégica, planes y programas en las sedes de la ANT</t>
  </si>
  <si>
    <t>Emitir boletines de prensa para la difusión en medios de comunicación.</t>
  </si>
  <si>
    <t>Boletines elaborados</t>
  </si>
  <si>
    <t>Dirección General - Comunicaciones</t>
  </si>
  <si>
    <t>Publicar boletines de prensa en medios de comunicación y tener un monitoreo diario en medios.</t>
  </si>
  <si>
    <t>Boletines replicados por los medios de comunicación</t>
  </si>
  <si>
    <t>Publicar campañas de información, en los canales digitales de la Agencia Nacional de Tierras.</t>
  </si>
  <si>
    <t>Campañas difundidas en las redes sociales</t>
  </si>
  <si>
    <t>Producir contenidos audiovisuales para difundir en medios digitales, redes sociales y medios de comunicación.</t>
  </si>
  <si>
    <t>Video clips elaborados</t>
  </si>
  <si>
    <t>Diseñar piezas gráficas para redes sociales de la Agencia Nacional de Tierras.</t>
  </si>
  <si>
    <t>Piezas gráficas diseñadas</t>
  </si>
  <si>
    <t>Actualizar la Estrategia de Comunicaciones de la ANT.</t>
  </si>
  <si>
    <t>Estrategia de comunicaciones  socializada</t>
  </si>
  <si>
    <t>Producir Contenido Periodístico en la página de la Agencia Nacional de Tierras.</t>
  </si>
  <si>
    <t>Contenido periodístico publicado en la página web</t>
  </si>
  <si>
    <t xml:space="preserve">Realizar monitoreo de la Redes Sociales (Facebook, Twitter, Instagram y YouTube). </t>
  </si>
  <si>
    <t>Informe de monitoreo</t>
  </si>
  <si>
    <t>Servicio de Educación Informal para la Gestión Administrativa</t>
  </si>
  <si>
    <t>Personas capacitadas</t>
  </si>
  <si>
    <t>Fortalecer la gestión de competencias en la ANT frente a las necesidades y objetivos institucionales.</t>
  </si>
  <si>
    <t>Diseñar y aprobar el Plan Estratégico de Talento Humano</t>
  </si>
  <si>
    <t>Plan Publicado</t>
  </si>
  <si>
    <t>Subdirector(a) de Talento Humano</t>
  </si>
  <si>
    <t>Implementar el Plan Estratégico de Talento Humano</t>
  </si>
  <si>
    <t xml:space="preserve">Informe de implementación elaborado </t>
  </si>
  <si>
    <t>Implantar acciones y herramientas para consolidar la gestión del conocimiento administrativo y misional</t>
  </si>
  <si>
    <t>Diseñar y aprobar el Plan de Bienestar e Incentivos Institucionales</t>
  </si>
  <si>
    <t>Realizar Informe Final de Ejecución del Plan de Bienestar e Incentivos Institucionales</t>
  </si>
  <si>
    <t>Informe final de ejecución elaborado</t>
  </si>
  <si>
    <t xml:space="preserve">Realizar eventos de capacitación en gestión administrativa y misional </t>
  </si>
  <si>
    <t>Diseñar y aprobar el Plan Institucional de Formación y Capacitación</t>
  </si>
  <si>
    <t>Realizar Informe Final de Ejecución del Plan Institucional de Formación y Capacitación</t>
  </si>
  <si>
    <t>Planeación y acompañamiento a cada una de las áreas de la Agencia para la ejecución de los eventos a nivel nacional.</t>
  </si>
  <si>
    <t>Eventos realizados</t>
  </si>
  <si>
    <t>viáticos</t>
  </si>
  <si>
    <t>Garantizar el transporte aereo y terrestre requerido por la entidad para atender los compromisos, mesas y eventos desarrollados en el territorio</t>
  </si>
  <si>
    <t>Contrato ejecutado</t>
  </si>
  <si>
    <t>Subdirección Administrativa y Financiera</t>
  </si>
  <si>
    <t>Fortalecer la implementación de los sistemas de gestión y políticas de MIPG en la Agencia</t>
  </si>
  <si>
    <t>Servicio de Implementación Sistemas de Gestión</t>
  </si>
  <si>
    <t>Sistema de Gestión implementado</t>
  </si>
  <si>
    <t>Implementar las políticas y operación del MIPG, articulando los procesos de la ANT</t>
  </si>
  <si>
    <t xml:space="preserve">Diseñar y aprobar el Plan de Trabajo Anual en Seguridad y Salud en el Trabajo  </t>
  </si>
  <si>
    <t xml:space="preserve">Realizar Informe Final de Ejecución del Plan de Trabajo Anual en Seguridad y Salud en el Trabajo  </t>
  </si>
  <si>
    <t>Realizar seguimiento a los temas administrativos de la Agencia, relacionados con la ordenación de gasto, contratación, PQRDS y planeación de la Secretaría General</t>
  </si>
  <si>
    <t>Secretaría General</t>
  </si>
  <si>
    <t>Revisar y analizar PQR</t>
  </si>
  <si>
    <t>Proyecciones de respuesta a derechos de petición formulados por los ciudadanos en virtud del RESO</t>
  </si>
  <si>
    <t>Subdirección de Sistemas de Información de Tierras-Dirección de Gestión de Ordenamiento Social de la Propiedad</t>
  </si>
  <si>
    <t>Administrar y gestionar la infraestructura tecnológica de la ANT</t>
  </si>
  <si>
    <t>Prestar el servicio de atención al ciudadano mediante los canales de comunicación institucionales</t>
  </si>
  <si>
    <t>Informes de seguimiento a la gestión elaborados</t>
  </si>
  <si>
    <t>Desarrollar y fortalecer el proceso de la Gestión Disciplinaria de la Agencia Nacional de Tierras</t>
  </si>
  <si>
    <t>Oficina Jurídica</t>
  </si>
  <si>
    <t>Realizar el seguimiento a la ejecución financiera</t>
  </si>
  <si>
    <t>Informes de gestión elaborados</t>
  </si>
  <si>
    <t xml:space="preserve">Realizar seguimiento a los objetivos, actividades, recursos, indicadores e implementar los cambios y mejoras derivados del diagnóstico de Gestión Ambiental en la ANT. </t>
  </si>
  <si>
    <t>Informes de seguimiento elaborados</t>
  </si>
  <si>
    <t>Desarrollar y fortalecer el proceso precontractual, contractual y de liquidaciones de la Agencia Nacional de Tierras, así como administrar instrumentos y plataformas asociadas al registro, consolidación y reporte de la información contractual.</t>
  </si>
  <si>
    <t>Informes de Gestión Contractual elaborado</t>
  </si>
  <si>
    <t>Coordinación para la Gestión Contractual</t>
  </si>
  <si>
    <t>Elaborar el informe institucional de la ANT para Presidencia de la República *(documento con categoria de información publica reservada)</t>
  </si>
  <si>
    <t>Informes de gestión institucional elaborados</t>
  </si>
  <si>
    <t>Oficina del Inspector de la Gestión de Tierras</t>
  </si>
  <si>
    <t>Realizar socializaciones con áreas de interes sobre las disposiciones de la  Resolución MinTIC 1519 del 2020</t>
  </si>
  <si>
    <t>Socializaciones realizadas</t>
  </si>
  <si>
    <t>Cuatrimestral</t>
  </si>
  <si>
    <t>Hacer seguimiento a la implementación del instrumento de política en materia de transparencia de la ANT.</t>
  </si>
  <si>
    <t xml:space="preserve">Actualizar la guía para la implementación de la Ley 1712 de 2014 </t>
  </si>
  <si>
    <t>Guia actualizada</t>
  </si>
  <si>
    <t xml:space="preserve">Realizar capacitaciones para la prevención y lucha contra la corrupción, con areas de interes. </t>
  </si>
  <si>
    <t>Capacitaciones realizadas</t>
  </si>
  <si>
    <t>Elaborar y gestionar la publicación de piezas comunicativas para la prevención y lucha contra la corrupción.</t>
  </si>
  <si>
    <t xml:space="preserve">Piezas comunicativas elaboradas </t>
  </si>
  <si>
    <t>Actualizar documentos metodológicos para el monitoreo a los riesgos de corrupción.</t>
  </si>
  <si>
    <t>Realizar monitoreo al mapa de riesgos de corrupción.</t>
  </si>
  <si>
    <t xml:space="preserve">Informes de monitoreo elaborados </t>
  </si>
  <si>
    <t>Dar trámite a las denuncias y requerimientos recibidos en la OIGT, conforme a las competencias establecidas.</t>
  </si>
  <si>
    <t>Reporte de requerimientos y actuaciones tramitadas</t>
  </si>
  <si>
    <t>Elaborar el informe de denuncias y seguimiento a irregularidades.</t>
  </si>
  <si>
    <t>Informe de denuncias y seguimiento a irregularidades elaborado</t>
  </si>
  <si>
    <t>Sustanciación, control, vigilancia y representación judicial y extrajudicial en los procesos en los que la Agencia Nacional de Tierras sea parte o tercera interesada</t>
  </si>
  <si>
    <t xml:space="preserve">Reporte de procesos Vigilados en E-Kogui </t>
  </si>
  <si>
    <t xml:space="preserve">Oficina Jurídica </t>
  </si>
  <si>
    <t>Atender, responder y realizar seguimiento de acciones constitucionales de procesos en los que sea vinculada la Entidad</t>
  </si>
  <si>
    <t xml:space="preserve">Reporte de Acciones de Tutela trámitadas por la Oficina Jurídica </t>
  </si>
  <si>
    <t>Atender la solicitud de conceptos jurídicos solicitados por los particulares (Derecho de Petición - Concepto) y por las areas misionales de la Agencia Nacional de Tierras</t>
  </si>
  <si>
    <t xml:space="preserve">Viabilidades y Conceptos Jurídicos expedidos </t>
  </si>
  <si>
    <t>Realizar la vigilancia sobre los procesos de restitución de tierras en los que la entidad sea parte o tercero interesado, así como en los demás trámites o actuaciones administrativas derivadas de dichos procesos a cargo de la Oficina Jurídica.</t>
  </si>
  <si>
    <t xml:space="preserve">Actuaciones radicadas ante Despacho Judicial y/o administrativo </t>
  </si>
  <si>
    <t xml:space="preserve">Seguimiento e Implementación a la Política de Prevención del Daño Antijurídico </t>
  </si>
  <si>
    <t xml:space="preserve">Informes de seguimiento </t>
  </si>
  <si>
    <t>Asistencia a Audiencia en los procesos en los que la Agencia Nacional de Tierras sea parte o tercera interesada</t>
  </si>
  <si>
    <t>Reporte de asistencia Audiencias</t>
  </si>
  <si>
    <t>Realizar la evaluación  y ajustes requeridos a la implementación de las políticas y operación del MIPG y los procesos institucionales de la ANT</t>
  </si>
  <si>
    <t xml:space="preserve">Gestionar y publicar el programa - Plan Anual de Auditoría </t>
  </si>
  <si>
    <t>Programa - plan anual de auditoría publicado en la Intranet</t>
  </si>
  <si>
    <t>Oficina de Control Interno</t>
  </si>
  <si>
    <t>Realizar auditorías internas de acuerdo con lo establecido  en el Plan Anual de Auditoría</t>
  </si>
  <si>
    <t>Auditorias implementadas del Plan Anual de Auditorias</t>
  </si>
  <si>
    <t>Presentar los informes de ley (obligatorios, de acuerdo con lo establecido en la normatividad vigente)</t>
  </si>
  <si>
    <t>Informes de resultados, enviados a Dirección General y publicados en página Web</t>
  </si>
  <si>
    <r>
      <t>Realizar</t>
    </r>
    <r>
      <rPr>
        <sz val="10"/>
        <color theme="1"/>
        <rFont val="Arial Narrow"/>
        <family val="2"/>
      </rPr>
      <t xml:space="preserve"> ejercicios</t>
    </r>
    <r>
      <rPr>
        <sz val="10"/>
        <rFont val="Arial Narrow"/>
        <family val="2"/>
      </rPr>
      <t xml:space="preserve"> seguimiento a la gestión institucional, de acuerdo con el Plan Anual de Auditoría.</t>
    </r>
  </si>
  <si>
    <t>Informes de resultados implementados del Plan Anual de Auditorias debidamente publicados y/o soportes de seguimiento (correos electrónicos)</t>
  </si>
  <si>
    <t>Realizar el monitoreo a los reportes que la Agencia Nacional de Tierras debe realizar a los entes de control</t>
  </si>
  <si>
    <t>Acuse recibido de los entes de control de los reportes realizados por parte de la Agencia Nacional de Tierras</t>
  </si>
  <si>
    <t>Realizar acciones para el fomento de la cultura de autocontrol, de acuerdo con el Plan Anual de Auditorias</t>
  </si>
  <si>
    <r>
      <rPr>
        <sz val="10"/>
        <color theme="1"/>
        <rFont val="Arial Narrow"/>
        <family val="2"/>
      </rPr>
      <t>Informes de acciones realizadas que contengan evidencias de como l</t>
    </r>
    <r>
      <rPr>
        <sz val="10"/>
        <rFont val="Arial Narrow"/>
        <family val="2"/>
      </rPr>
      <t>istados de asistencias, publicaciones, memorias y/o material de capacitaciones</t>
    </r>
  </si>
  <si>
    <t>Realizar la administración de los Riesgos de Gestión de la ANT (SCI - MECI)</t>
  </si>
  <si>
    <t>Plan ejecutado</t>
  </si>
  <si>
    <t>Apoyar de desarrollo y sostenimiento del Sistema Integrado de Planeación y Gestión (MIPG)</t>
  </si>
  <si>
    <t>Plan  ejecutado</t>
  </si>
  <si>
    <t>Gestión Integral del Fondo Documental de la Agencia Nacional de Tierras</t>
  </si>
  <si>
    <t>Normalizar la disponibilidad archivística de los expedientes documentales de la Agencia de manera centralizada con los estándares de seguridad necesarios, cumpliendo con los lineamientos técnicos requeridos.</t>
  </si>
  <si>
    <t>Intervenir el fondo documental de la Agencia Nacional de Tierras bajo los criterios técnicos legales vigentes en cuanto a la gestión documental.</t>
  </si>
  <si>
    <t>Archivo Histórico Inventariado</t>
  </si>
  <si>
    <t>Documentos inventariados</t>
  </si>
  <si>
    <t>Depurar y Clasificar el fondo documental de la Agencia. Licitación publica</t>
  </si>
  <si>
    <t>Realizar  la depuración y clasificación del fondo documental institucional (Metros Lineales)</t>
  </si>
  <si>
    <t>Informe de ejecución elaborado</t>
  </si>
  <si>
    <t>Digitalizar el total de los expedientes que aun no se encuentran en formato digital.</t>
  </si>
  <si>
    <t>Migrar el total del fondo documental de la Agencia en el Sistema de Gestión Documental</t>
  </si>
  <si>
    <t>Realizar inventario del archivo central (CAN y Bodega Américas)</t>
  </si>
  <si>
    <t>FUID elaborado</t>
  </si>
  <si>
    <t>Implementar la Política de Gestión Documental en la Agencia Nacional de Tierras</t>
  </si>
  <si>
    <t>Documentos de lineamientos técnicos</t>
  </si>
  <si>
    <t xml:space="preserve">Documentos de lineamientos técnicos </t>
  </si>
  <si>
    <t>Formular o actualizar Instrumentos Archivísticos</t>
  </si>
  <si>
    <t xml:space="preserve">Presentar el Instrumento Archivístico (TRD) ante el Archivo General de la Nación </t>
  </si>
  <si>
    <t>Informe TRD presentado</t>
  </si>
  <si>
    <t>Implementar Instrumentos Archivísticos</t>
  </si>
  <si>
    <t>Implementar los Instrumentos Archivísticos (PINAR Y SIC)</t>
  </si>
  <si>
    <t>Informes de actualización conforme su avance durante la vigencia 2022 e implementación elaborados</t>
  </si>
  <si>
    <t>Presentar el Modelo de Requisitos para la gestión de documentos electrónicos de archivo ante el Comité Institucional de Gestión y Desempeño</t>
  </si>
  <si>
    <t>MOREQ presentado</t>
  </si>
  <si>
    <t xml:space="preserve"> Servicio de gestión documental</t>
  </si>
  <si>
    <t>Documentos tramitados</t>
  </si>
  <si>
    <t>Administrar integralmente el Fondo documental de la Agencia</t>
  </si>
  <si>
    <t>Administrar la gestión de correspondencia en la ANT</t>
  </si>
  <si>
    <t>Informe de comunicaciones oficiales gestionadas elaborado</t>
  </si>
  <si>
    <t xml:space="preserve">Realizar el proceso de seguimiento y control de Gestión Documental - Archivo gestión de las dependencias </t>
  </si>
  <si>
    <t>Actas de visita de seguimiento elaboradas</t>
  </si>
  <si>
    <t>Revisión y análisis de documentos aportados por el ciudadano para determinar el programa para el cual se está solicitando la inclusión al Registro de Sujetos de Ordenamiento-RESO</t>
  </si>
  <si>
    <t>Revisar y analizar notificaciones, expedientes finalizados en SIT, Oficios de citaciones o notificaciones efectivas de actos administrativos de inclusión, no inclusión, desistimientos, recursos de reposición o cualquier resolución que se expida dentro del procedimiento de consolidación del Registro de Sujetos de Ordenamiento – RESO (Nuevo Indicador)</t>
  </si>
  <si>
    <t xml:space="preserve">Matriz elaborada (relación de notificaciones, expedientes, oficios y actos administrativos) </t>
  </si>
  <si>
    <t>Adelantar la Conservación del Fondo Documental</t>
  </si>
  <si>
    <t>Realizar el saneamiento ambiental en las áreas de los archivos físicos de la ANT</t>
  </si>
  <si>
    <t>Saneamientos ambientales realizados</t>
  </si>
  <si>
    <t>Disponer de los equipos requeridos para la implementación de la estrategia</t>
  </si>
  <si>
    <t xml:space="preserve">Disponer los equipos requeridos para la Gestión Documental </t>
  </si>
  <si>
    <t>Informes de ejecución elaborado</t>
  </si>
  <si>
    <t>Llevar a cabo la Implementación de firmas digitales</t>
  </si>
  <si>
    <t>Adquirir e implementar las firmas digitales en los aplicativos ORFEO, Klic y SIT de la ANT</t>
  </si>
  <si>
    <t>Contrato suscrito</t>
  </si>
  <si>
    <t>Secretaría General - Soporte Tecnológico</t>
  </si>
  <si>
    <t>Adecuación y mejoramiento de la infraestructura física de la Agencia Nacional de Tierras a nivel Nacional</t>
  </si>
  <si>
    <t>Adecuar la infraestructura física de la Agencia Nacional de Tierras</t>
  </si>
  <si>
    <t>Mejorar, asegurar y dotar las instalaciones físicas donde la Agencia Nacional de Tierras adelanta su operación a nivel nacional.</t>
  </si>
  <si>
    <t>Sedes adecuadas</t>
  </si>
  <si>
    <t xml:space="preserve">Adelantar proceso de identificación de las necesidades de reparación y adecuación de los mismos con su respectivo seguimiento. </t>
  </si>
  <si>
    <t>Realizar las visitas y diseños de adecuaciones, reparaciones y mantenimientos de las sedes de la ANT</t>
  </si>
  <si>
    <t>Informe de necesidades elaborado</t>
  </si>
  <si>
    <t>31/06/2022</t>
  </si>
  <si>
    <t xml:space="preserve">Adquirir los insumos para adelantar las adecuaciones y reparaciones. </t>
  </si>
  <si>
    <t xml:space="preserve">Realizar las adecuaciones, mantenimientos y reparaciones en las sedes de la ANT, incluyendo los elementos requeridos </t>
  </si>
  <si>
    <t>Informes de gestión elaborado</t>
  </si>
  <si>
    <t>Realizar las actividades relacionadas con las adecuaciones, mantenimientos y reparaciones, así como garantizar la adecuada gestión administrativa de las sedes donde adelanta su operación la ANT.</t>
  </si>
  <si>
    <t xml:space="preserve">Adquirir el servicio integrado de dotación de
mobiliario según las necesidades de elementos establecidos. </t>
  </si>
  <si>
    <t>DIMENSIÓN MIPG</t>
  </si>
  <si>
    <t>Actividad</t>
  </si>
  <si>
    <t>Meta 2022</t>
  </si>
  <si>
    <t>Periodicidad</t>
  </si>
  <si>
    <t>Fuente del recurso</t>
  </si>
  <si>
    <t>Política Direccionamiento Estratégico</t>
  </si>
  <si>
    <t>Orientar la formulación y aprobación del Plan de Acción</t>
  </si>
  <si>
    <t>Plan de acción aprobado y publicado</t>
  </si>
  <si>
    <t>Inversión/Funcionamiento</t>
  </si>
  <si>
    <t>Planeación</t>
  </si>
  <si>
    <t>Hacer seguimiento a la Ejecución Presupuestal y Plan de Acción</t>
  </si>
  <si>
    <t>Actas e informes elaborados</t>
  </si>
  <si>
    <t>Política Gestión del Talento Humano</t>
  </si>
  <si>
    <t>Hacer campañas de difusión sobre Control Interno Disciplinario</t>
  </si>
  <si>
    <t>Capacitaciones a funcionarios realizadas 
(Listas de asistencia, memorias de la capacitación y evaluaciones)</t>
  </si>
  <si>
    <t xml:space="preserve">Funcionamiento </t>
  </si>
  <si>
    <t>Banners preventivos publicados en los diferentes canales de la Agencia</t>
  </si>
  <si>
    <t>Diseñar y aprobar el Plan Anual de Vacantes</t>
  </si>
  <si>
    <t>Plan Anual de Vacantes formulado y publicado</t>
  </si>
  <si>
    <t>Implementar el Plan Anual de Vacantes</t>
  </si>
  <si>
    <t>Informe de implementación elaborado</t>
  </si>
  <si>
    <t>1/10/20222</t>
  </si>
  <si>
    <t>Diseñar y aprobar el Plan de Previsión de Recursos Humanos</t>
  </si>
  <si>
    <t>Plan de Previsión de Recursos Humanos formulado  y publicado</t>
  </si>
  <si>
    <t>Gestionar el soporte y mantenimiento del aplicativo Meta4 - SIGEP Nómina</t>
  </si>
  <si>
    <t>Informe de supervisión final elaborado</t>
  </si>
  <si>
    <t>Elaborar la programación de liquidación y pago de nómina</t>
  </si>
  <si>
    <t>Cronograma de liquidación y pago de la nómina elaborado</t>
  </si>
  <si>
    <t>Elaborar la liquidación de nómina</t>
  </si>
  <si>
    <t>Reporte liquidación de nómina elaborado</t>
  </si>
  <si>
    <t>Gestionar las situaciones administrativas</t>
  </si>
  <si>
    <t xml:space="preserve">Reporte situaciones administrativas tramitadas </t>
  </si>
  <si>
    <t>Política Gestión Presupuestal y Eficiencia del Gasto Público</t>
  </si>
  <si>
    <t>Consolidación, actualización y reporte del Plan Anual de Adquisiciones de Bienes y Servicios de la Agencia</t>
  </si>
  <si>
    <t>Plan Anual de Adquisiciones actualizado y publicado en página web y SECOP II</t>
  </si>
  <si>
    <t>Seguimiento del Plan Anual de Adquisiciones de Bienes y Servicios de la Agencia</t>
  </si>
  <si>
    <t>Informe de seguimiento elaborado</t>
  </si>
  <si>
    <t>Realizar el seguimiento, control y ajustes requeridos en los procesos presupuestales y contables de la Agencia.</t>
  </si>
  <si>
    <t xml:space="preserve">Estados Financieros elaborados </t>
  </si>
  <si>
    <t>Realizar capacitaciones enfocadas en el proceso de Gestión Financiera a los colaboradores de la ANT</t>
  </si>
  <si>
    <t>Capacitaciones realizadas
(Listado de asistencia)</t>
  </si>
  <si>
    <t>Elaborar el programa de Plan Anual de Cuentas (PAC)</t>
  </si>
  <si>
    <t xml:space="preserve">Acto Administrativo suscrito del PAC </t>
  </si>
  <si>
    <t>Realizar el levantamiento de inventario de los bienes muebles de la ANT</t>
  </si>
  <si>
    <t>Inventario actualizado</t>
  </si>
  <si>
    <t>Realizar los procesos de contratación para la prestación de servicio de aseo y cafetería.</t>
  </si>
  <si>
    <t>Prestación del servicio de aseo y cafetería (Contrato ejecutado)</t>
  </si>
  <si>
    <t>Realizar los procesos de contratación para la prestación del servicio de vigilancia y seguridad privada</t>
  </si>
  <si>
    <t>Prestación del servicio de vigilancia y seguridad privada 
(Contrato ejecutado)</t>
  </si>
  <si>
    <t>Elaborar informes de austeridad en el gasto</t>
  </si>
  <si>
    <t>Informes elaborados</t>
  </si>
  <si>
    <t xml:space="preserve">Política Gestión del Modelo de Atención </t>
  </si>
  <si>
    <t>Gestionar las PQRS, en las etapas de recepción, reparto y solución por parte del área encargada de la PQRS.</t>
  </si>
  <si>
    <t>Reportes de seguimiento a la gestión de las PQRS elaborados</t>
  </si>
  <si>
    <t>Política Gestión Documental</t>
  </si>
  <si>
    <t>Gestionar la numeración de las resoluciones, autos y circulares de la Agencia Nacional de Tierras</t>
  </si>
  <si>
    <t xml:space="preserve">Transparencia, acceso a la información publica y lucha contra la corrupción </t>
  </si>
  <si>
    <t xml:space="preserve">Elaborar, socializar y publicar el Mapa de riesgos de corrupción </t>
  </si>
  <si>
    <t>Mapa de riesgos de corrupción elaborado y publicado en pagina web</t>
  </si>
  <si>
    <t>Tramitar las solicitudes de modificación al Mapa de riesgos de corrupción presentadas por las dependencias y publicar versión actualizada.</t>
  </si>
  <si>
    <t>Actualización en página Web</t>
  </si>
  <si>
    <t>Realizar recomendaciones institucionales para fortalecimiento y mejoramiento del Mapa de riesgos de corrupción.</t>
  </si>
  <si>
    <t>Informe de recomendaciones elaborado</t>
  </si>
  <si>
    <t>Elaborar, socializar y publicar el Plan Anticorrupción y de Atención al Ciudadano institucional</t>
  </si>
  <si>
    <t>Plan Anticorrupción y de Atención al Ciudadano PAAC elaborado y publicado en pagina web.</t>
  </si>
  <si>
    <t>Tramitar las solicitudes de modificación al PAAC presentadas por las dependencias y publicar versión actualizada.</t>
  </si>
  <si>
    <t>Realizar recomendaciones institucionales para fortalecimiento y mejoramiento del PAAC</t>
  </si>
  <si>
    <t>Control Interno</t>
  </si>
  <si>
    <t>Realimentar a la alta dirección sobre el monitoreo y efectividad de la gestión del riesgo y de los controles. Así mismo, hacer seguimiento a su gestión, gestionar los riesgos y aplicar los controles</t>
  </si>
  <si>
    <t>Informes de Seguimiento al Plan Anticorrupción y Atención al ciudadano y al Mapa de Riesgos de Corrupción, enviados a Dirección General y publicados en la pagina web de la ANT</t>
  </si>
  <si>
    <t>Atender los requerimientos de asesoría y acompañamiento solicitados por las dependencias.</t>
  </si>
  <si>
    <t>Soporte de asesoría y acompañamiento (Listados de Asistencia, correos electrónicos,  actas, comunicados)</t>
  </si>
  <si>
    <t>Atender y/o acompañar las auditorías externas y/o visitas administrativas de Entes de Control Externos.</t>
  </si>
  <si>
    <t xml:space="preserve">Documentación de la atención o acompañamiento por parte de la Oficina de Control Interno </t>
  </si>
  <si>
    <t>No.</t>
  </si>
  <si>
    <t>PROYECTO DE INVERSIÓN</t>
  </si>
  <si>
    <t>APROPIACIÓN ASIGNADO</t>
  </si>
  <si>
    <t>GERENTE DEL PROYECTO</t>
  </si>
  <si>
    <t>DISTRIBUCIÓN INTERNA POR DEPENDENCIAS Y RESPONSABLES DE LA EJECUCIÓN</t>
  </si>
  <si>
    <t>RECURSO ASIGNADO</t>
  </si>
  <si>
    <t>SECRETARIO GENERAL</t>
  </si>
  <si>
    <t>DIRECCIÓN GENERAL</t>
  </si>
  <si>
    <t>OFICINA DE PLANEACIÓN</t>
  </si>
  <si>
    <t>SECRETARIA GENERAL</t>
  </si>
  <si>
    <t>OFICINA JURÍDICA</t>
  </si>
  <si>
    <t>CONTROL INTERNO</t>
  </si>
  <si>
    <t>COMUNICACIONES</t>
  </si>
  <si>
    <t>TALENTO HUMANO</t>
  </si>
  <si>
    <t>INSPECTOR DE TIERRAS</t>
  </si>
  <si>
    <t>ADMINISTRATIVA Y FINANCIERA</t>
  </si>
  <si>
    <t>CONTRATACIÓN</t>
  </si>
  <si>
    <t xml:space="preserve">Títulos registrados que otorgan acceso a tierras por adjudicación de baldíos a persona natural, por demanda y descongestión </t>
  </si>
  <si>
    <t>Resoluciones de adjudicación de baldíos a Persona Natural radicadas por demanda y descongestión ante las ORIP'S</t>
  </si>
  <si>
    <t>Familias beneficiadas con la adjudicación de BFP- Zonas Focalizadas</t>
  </si>
  <si>
    <t>Títulos formalizados que otorgan acceso a tierras-Zonas Focalizadas</t>
  </si>
  <si>
    <t>Hectáreas de BFP adjudicadas-Zonas Focalizadas</t>
  </si>
  <si>
    <t>Mujeres rurales beneficiadas con acceso a tierras a través de BFP-Zonas Focalizadas</t>
  </si>
  <si>
    <t>Solicitud de Registro de Actos administrativos de adjudicación BFP (cierre) ante la ORIP-Zonas Focalizadas</t>
  </si>
  <si>
    <t xml:space="preserve">Familias beneficiadas con la adjudicación a través de Asignación de Derechos-Zonas Focalizadas - </t>
  </si>
  <si>
    <t>Mujeres rurales beneficiadas con acceso a tierras a través de Asignación de Derechos-Zonas Focalizadas</t>
  </si>
  <si>
    <r>
      <t>Títulos formalizados que otorgan acceso a tierras a través de Asignación de Derechos-Zonas Focalizadas -</t>
    </r>
    <r>
      <rPr>
        <sz val="10"/>
        <color rgb="FFFF0000"/>
        <rFont val="Arial"/>
        <family val="2"/>
      </rPr>
      <t xml:space="preserve"> </t>
    </r>
  </si>
  <si>
    <t>Estudios jurídicos y de necesidad de la tierra para adquisición de tierras o mejoras elaborados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</si>
</sst>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[$$-240A]\ * #,##0.00_-;\-[$$-240A]\ * #,##0.00_-;_-[$$-240A]\ * &quot;-&quot;??_-;_-@_-"/>
    <numFmt numFmtId="166" formatCode="dd/mm/yyyy;@"/>
    <numFmt numFmtId="167" formatCode="_-&quot;$&quot;* #,##0.00_-;\-&quot;$&quot;* #,##0.00_-;_-&quot;$&quot;* &quot;-&quot;??_-;_-@_-"/>
    <numFmt numFmtId="168" formatCode="0_);\(0\)"/>
    <numFmt numFmtId="169" formatCode="0.0"/>
    <numFmt numFmtId="170" formatCode="dd/mmm/yyyy"/>
    <numFmt numFmtId="171" formatCode="_-[$$-240A]\ * #,##0_-;\-[$$-240A]\ * #,##0_-;_-[$$-240A]\ * &quot;-&quot;_-;_-@_-"/>
    <numFmt numFmtId="172" formatCode="&quot;$&quot;\ #,##0"/>
    <numFmt numFmtId="173" formatCode="_-&quot;$&quot;\ * #,##0_-;\-&quot;$&quot;\ * #,##0_-;_-&quot;$&quot;\ * &quot;-&quot;_-;_-@"/>
    <numFmt numFmtId="174" formatCode="_-[$$-240A]\ * #,##0.00_-;\-[$$-240A]\ * #,##0.00_-;_-[$$-240A]\ * &quot;-&quot;??_-;_-@"/>
    <numFmt numFmtId="175" formatCode="#,##0_ ;\-#,##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FFFFFF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 Narrow"/>
      <family val="2"/>
    </font>
    <font>
      <sz val="6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rgb="FFFFFFFF"/>
      <name val="Arial Narrow"/>
      <family val="2"/>
    </font>
    <font>
      <b/>
      <sz val="12"/>
      <name val="Arial Narrow"/>
      <family val="2"/>
    </font>
    <font>
      <b/>
      <sz val="12"/>
      <color rgb="FFFFFFFF"/>
      <name val="Arial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rgb="FF000000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dotted">
        <color rgb="FF00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dotted">
        <color rgb="FF000000"/>
      </left>
      <right/>
      <top style="medium">
        <color auto="1"/>
      </top>
      <bottom style="hair">
        <color auto="1"/>
      </bottom>
      <diagonal/>
    </border>
    <border>
      <left style="dotted">
        <color rgb="FF000000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7">
    <xf numFmtId="0" fontId="0" fillId="0" borderId="0" xfId="0"/>
    <xf numFmtId="0" fontId="7" fillId="3" borderId="0" xfId="6" applyFont="1" applyFill="1" applyAlignment="1">
      <alignment vertical="center"/>
    </xf>
    <xf numFmtId="0" fontId="8" fillId="3" borderId="0" xfId="6" applyFont="1" applyFill="1" applyAlignment="1">
      <alignment horizontal="center" vertical="center"/>
    </xf>
    <xf numFmtId="0" fontId="9" fillId="3" borderId="0" xfId="6" applyFont="1" applyFill="1" applyAlignment="1">
      <alignment vertical="center" wrapText="1"/>
    </xf>
    <xf numFmtId="0" fontId="9" fillId="3" borderId="0" xfId="6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9" fillId="3" borderId="0" xfId="6" applyFont="1" applyFill="1" applyAlignment="1">
      <alignment horizontal="left" vertical="center"/>
    </xf>
    <xf numFmtId="9" fontId="11" fillId="3" borderId="13" xfId="6" applyNumberFormat="1" applyFont="1" applyFill="1" applyBorder="1" applyAlignment="1">
      <alignment horizontal="center" vertical="center" wrapText="1"/>
    </xf>
    <xf numFmtId="42" fontId="8" fillId="3" borderId="0" xfId="4" applyFont="1" applyFill="1" applyAlignment="1">
      <alignment vertical="center"/>
    </xf>
    <xf numFmtId="0" fontId="9" fillId="3" borderId="0" xfId="6" applyFont="1" applyFill="1" applyAlignment="1">
      <alignment horizontal="center" vertical="center" wrapText="1"/>
    </xf>
    <xf numFmtId="0" fontId="9" fillId="0" borderId="0" xfId="6" applyFont="1" applyAlignment="1">
      <alignment vertical="center"/>
    </xf>
    <xf numFmtId="165" fontId="11" fillId="3" borderId="13" xfId="6" applyNumberFormat="1" applyFont="1" applyFill="1" applyBorder="1" applyAlignment="1">
      <alignment horizontal="center" vertical="center" wrapText="1"/>
    </xf>
    <xf numFmtId="0" fontId="9" fillId="3" borderId="0" xfId="6" applyFont="1" applyFill="1" applyAlignment="1">
      <alignment horizontal="center" vertical="center"/>
    </xf>
    <xf numFmtId="0" fontId="9" fillId="3" borderId="13" xfId="6" applyFont="1" applyFill="1" applyBorder="1" applyAlignment="1">
      <alignment horizontal="center" vertical="center"/>
    </xf>
    <xf numFmtId="0" fontId="9" fillId="3" borderId="13" xfId="6" applyFont="1" applyFill="1" applyBorder="1" applyAlignment="1">
      <alignment horizontal="center" vertical="center" wrapText="1"/>
    </xf>
    <xf numFmtId="0" fontId="11" fillId="0" borderId="13" xfId="6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12" fillId="3" borderId="0" xfId="6" applyFont="1" applyFill="1" applyAlignment="1">
      <alignment horizontal="center" vertical="center"/>
    </xf>
    <xf numFmtId="9" fontId="11" fillId="0" borderId="13" xfId="6" applyNumberFormat="1" applyFont="1" applyBorder="1" applyAlignment="1">
      <alignment horizontal="center" vertical="center" wrapText="1"/>
    </xf>
    <xf numFmtId="165" fontId="11" fillId="0" borderId="13" xfId="6" applyNumberFormat="1" applyFont="1" applyBorder="1" applyAlignment="1">
      <alignment horizontal="center" vertical="center" wrapText="1"/>
    </xf>
    <xf numFmtId="1" fontId="11" fillId="3" borderId="13" xfId="6" applyNumberFormat="1" applyFont="1" applyFill="1" applyBorder="1" applyAlignment="1">
      <alignment horizontal="center" vertical="center" wrapText="1"/>
    </xf>
    <xf numFmtId="1" fontId="11" fillId="0" borderId="13" xfId="6" applyNumberFormat="1" applyFont="1" applyBorder="1" applyAlignment="1">
      <alignment horizontal="center" vertical="center" wrapText="1"/>
    </xf>
    <xf numFmtId="165" fontId="9" fillId="3" borderId="13" xfId="6" applyNumberFormat="1" applyFont="1" applyFill="1" applyBorder="1" applyAlignment="1">
      <alignment horizontal="center" vertical="center" wrapText="1"/>
    </xf>
    <xf numFmtId="9" fontId="9" fillId="3" borderId="13" xfId="5" applyFont="1" applyFill="1" applyBorder="1" applyAlignment="1">
      <alignment horizontal="center" vertical="center" wrapText="1"/>
    </xf>
    <xf numFmtId="42" fontId="8" fillId="3" borderId="0" xfId="4" applyFont="1" applyFill="1" applyBorder="1" applyAlignment="1">
      <alignment vertical="center"/>
    </xf>
    <xf numFmtId="42" fontId="8" fillId="3" borderId="0" xfId="4" applyFont="1" applyFill="1" applyAlignment="1">
      <alignment vertical="center" wrapText="1"/>
    </xf>
    <xf numFmtId="3" fontId="12" fillId="3" borderId="0" xfId="6" applyNumberFormat="1" applyFont="1" applyFill="1" applyAlignment="1">
      <alignment vertical="center"/>
    </xf>
    <xf numFmtId="165" fontId="12" fillId="3" borderId="0" xfId="6" applyNumberFormat="1" applyFont="1" applyFill="1" applyAlignment="1">
      <alignment vertical="center" wrapText="1"/>
    </xf>
    <xf numFmtId="0" fontId="12" fillId="3" borderId="0" xfId="6" applyFont="1" applyFill="1" applyAlignment="1">
      <alignment vertical="center"/>
    </xf>
    <xf numFmtId="0" fontId="12" fillId="3" borderId="0" xfId="6" applyFont="1" applyFill="1" applyAlignment="1">
      <alignment vertical="center" wrapText="1"/>
    </xf>
    <xf numFmtId="0" fontId="8" fillId="3" borderId="0" xfId="0" applyFont="1" applyFill="1" applyAlignment="1">
      <alignment vertical="center"/>
    </xf>
    <xf numFmtId="42" fontId="12" fillId="3" borderId="0" xfId="6" applyNumberFormat="1" applyFont="1" applyFill="1" applyAlignment="1">
      <alignment vertical="center"/>
    </xf>
    <xf numFmtId="0" fontId="9" fillId="0" borderId="13" xfId="6" applyFont="1" applyBorder="1" applyAlignment="1">
      <alignment horizontal="justify" vertical="center" wrapText="1"/>
    </xf>
    <xf numFmtId="42" fontId="9" fillId="3" borderId="0" xfId="6" applyNumberFormat="1" applyFont="1" applyFill="1" applyAlignment="1">
      <alignment vertical="center"/>
    </xf>
    <xf numFmtId="0" fontId="8" fillId="3" borderId="0" xfId="6" applyFont="1" applyFill="1" applyAlignment="1">
      <alignment vertical="center"/>
    </xf>
    <xf numFmtId="164" fontId="9" fillId="3" borderId="0" xfId="6" applyNumberFormat="1" applyFont="1" applyFill="1" applyAlignment="1">
      <alignment vertical="center" wrapText="1"/>
    </xf>
    <xf numFmtId="0" fontId="9" fillId="0" borderId="0" xfId="6" applyFont="1" applyAlignment="1">
      <alignment horizontal="center" vertical="center"/>
    </xf>
    <xf numFmtId="1" fontId="11" fillId="0" borderId="13" xfId="2" applyNumberFormat="1" applyFont="1" applyFill="1" applyBorder="1" applyAlignment="1">
      <alignment horizontal="center" vertical="center" wrapText="1"/>
    </xf>
    <xf numFmtId="168" fontId="9" fillId="3" borderId="13" xfId="1" applyNumberFormat="1" applyFont="1" applyFill="1" applyBorder="1" applyAlignment="1">
      <alignment horizontal="center" vertical="center" wrapText="1"/>
    </xf>
    <xf numFmtId="166" fontId="9" fillId="0" borderId="13" xfId="0" applyNumberFormat="1" applyFont="1" applyBorder="1" applyAlignment="1">
      <alignment horizontal="center" vertical="center" wrapText="1"/>
    </xf>
    <xf numFmtId="9" fontId="9" fillId="0" borderId="13" xfId="6" applyNumberFormat="1" applyFont="1" applyBorder="1" applyAlignment="1">
      <alignment horizontal="center" vertical="center" wrapText="1"/>
    </xf>
    <xf numFmtId="0" fontId="14" fillId="3" borderId="0" xfId="6" applyFont="1" applyFill="1" applyAlignment="1">
      <alignment vertical="center"/>
    </xf>
    <xf numFmtId="0" fontId="14" fillId="3" borderId="0" xfId="6" applyFont="1" applyFill="1" applyAlignment="1">
      <alignment horizontal="center" vertical="center"/>
    </xf>
    <xf numFmtId="0" fontId="14" fillId="3" borderId="0" xfId="6" applyFont="1" applyFill="1" applyAlignment="1">
      <alignment vertical="center" wrapText="1"/>
    </xf>
    <xf numFmtId="0" fontId="14" fillId="3" borderId="0" xfId="6" applyFont="1" applyFill="1" applyAlignment="1">
      <alignment horizontal="center" vertical="center" wrapText="1"/>
    </xf>
    <xf numFmtId="164" fontId="14" fillId="3" borderId="0" xfId="6" applyNumberFormat="1" applyFont="1" applyFill="1" applyAlignment="1">
      <alignment vertical="center" wrapText="1"/>
    </xf>
    <xf numFmtId="166" fontId="9" fillId="0" borderId="13" xfId="6" applyNumberFormat="1" applyFont="1" applyBorder="1" applyAlignment="1">
      <alignment horizontal="center" vertical="center" wrapText="1"/>
    </xf>
    <xf numFmtId="0" fontId="9" fillId="0" borderId="13" xfId="6" applyFont="1" applyBorder="1" applyAlignment="1">
      <alignment horizontal="center" vertical="center" wrapText="1"/>
    </xf>
    <xf numFmtId="166" fontId="9" fillId="3" borderId="13" xfId="6" applyNumberFormat="1" applyFont="1" applyFill="1" applyBorder="1" applyAlignment="1">
      <alignment horizontal="center" vertical="center" wrapText="1"/>
    </xf>
    <xf numFmtId="166" fontId="11" fillId="0" borderId="13" xfId="6" applyNumberFormat="1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5" xfId="0" applyFont="1" applyBorder="1" applyAlignment="1">
      <alignment horizontal="justify" vertical="center" wrapText="1"/>
    </xf>
    <xf numFmtId="1" fontId="0" fillId="0" borderId="5" xfId="0" applyNumberFormat="1" applyBorder="1" applyAlignment="1">
      <alignment horizontal="center" vertical="center"/>
    </xf>
    <xf numFmtId="42" fontId="0" fillId="0" borderId="5" xfId="0" applyNumberFormat="1" applyBorder="1" applyAlignment="1">
      <alignment vertical="center"/>
    </xf>
    <xf numFmtId="42" fontId="0" fillId="0" borderId="5" xfId="0" applyNumberFormat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 wrapText="1"/>
    </xf>
    <xf numFmtId="42" fontId="0" fillId="0" borderId="5" xfId="0" applyNumberFormat="1" applyBorder="1"/>
    <xf numFmtId="0" fontId="0" fillId="9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164" fontId="0" fillId="9" borderId="5" xfId="3" applyNumberFormat="1" applyFont="1" applyFill="1" applyBorder="1" applyAlignment="1">
      <alignment vertical="center"/>
    </xf>
    <xf numFmtId="3" fontId="11" fillId="3" borderId="13" xfId="6" applyNumberFormat="1" applyFont="1" applyFill="1" applyBorder="1" applyAlignment="1">
      <alignment horizontal="center" vertical="center" wrapText="1"/>
    </xf>
    <xf numFmtId="165" fontId="9" fillId="0" borderId="13" xfId="6" applyNumberFormat="1" applyFont="1" applyBorder="1" applyAlignment="1">
      <alignment horizontal="center" vertical="center" wrapText="1"/>
    </xf>
    <xf numFmtId="42" fontId="11" fillId="0" borderId="13" xfId="11" applyFont="1" applyFill="1" applyBorder="1" applyAlignment="1">
      <alignment vertical="center" wrapText="1"/>
    </xf>
    <xf numFmtId="164" fontId="11" fillId="0" borderId="13" xfId="4" applyNumberFormat="1" applyFont="1" applyFill="1" applyBorder="1" applyAlignment="1">
      <alignment vertical="center" wrapText="1"/>
    </xf>
    <xf numFmtId="0" fontId="9" fillId="3" borderId="22" xfId="6" applyFont="1" applyFill="1" applyBorder="1" applyAlignment="1">
      <alignment horizontal="center" vertical="center" wrapText="1"/>
    </xf>
    <xf numFmtId="0" fontId="9" fillId="3" borderId="20" xfId="6" applyFont="1" applyFill="1" applyBorder="1" applyAlignment="1">
      <alignment horizontal="center" vertical="center" wrapText="1"/>
    </xf>
    <xf numFmtId="165" fontId="11" fillId="0" borderId="22" xfId="6" applyNumberFormat="1" applyFont="1" applyBorder="1" applyAlignment="1">
      <alignment horizontal="center" vertical="center" wrapText="1"/>
    </xf>
    <xf numFmtId="165" fontId="11" fillId="0" borderId="20" xfId="6" applyNumberFormat="1" applyFont="1" applyBorder="1" applyAlignment="1">
      <alignment horizontal="center" vertical="center" wrapText="1"/>
    </xf>
    <xf numFmtId="165" fontId="9" fillId="0" borderId="22" xfId="6" applyNumberFormat="1" applyFont="1" applyBorder="1" applyAlignment="1">
      <alignment horizontal="center" vertical="center" wrapText="1"/>
    </xf>
    <xf numFmtId="0" fontId="11" fillId="3" borderId="13" xfId="6" applyFont="1" applyFill="1" applyBorder="1" applyAlignment="1">
      <alignment horizontal="center" vertical="center" wrapText="1"/>
    </xf>
    <xf numFmtId="166" fontId="11" fillId="3" borderId="13" xfId="6" applyNumberFormat="1" applyFont="1" applyFill="1" applyBorder="1" applyAlignment="1">
      <alignment horizontal="center" vertical="center" wrapText="1"/>
    </xf>
    <xf numFmtId="0" fontId="11" fillId="0" borderId="20" xfId="6" applyFont="1" applyBorder="1" applyAlignment="1">
      <alignment horizontal="center" vertical="center" wrapText="1"/>
    </xf>
    <xf numFmtId="0" fontId="21" fillId="3" borderId="0" xfId="6" applyFont="1" applyFill="1" applyAlignment="1">
      <alignment vertical="center"/>
    </xf>
    <xf numFmtId="0" fontId="22" fillId="3" borderId="0" xfId="6" applyFont="1" applyFill="1" applyAlignment="1">
      <alignment horizontal="center" vertical="center"/>
    </xf>
    <xf numFmtId="0" fontId="22" fillId="3" borderId="0" xfId="6" applyFont="1" applyFill="1" applyAlignment="1">
      <alignment horizontal="center" vertical="center" wrapText="1"/>
    </xf>
    <xf numFmtId="170" fontId="22" fillId="3" borderId="0" xfId="6" applyNumberFormat="1" applyFont="1" applyFill="1" applyAlignment="1">
      <alignment horizontal="center" vertical="center"/>
    </xf>
    <xf numFmtId="164" fontId="21" fillId="3" borderId="0" xfId="3" applyNumberFormat="1" applyFont="1" applyFill="1" applyAlignment="1">
      <alignment horizontal="center" vertical="center" wrapText="1"/>
    </xf>
    <xf numFmtId="0" fontId="21" fillId="3" borderId="0" xfId="6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18" fillId="3" borderId="0" xfId="6" applyFont="1" applyFill="1" applyAlignment="1">
      <alignment horizontal="center" vertical="center"/>
    </xf>
    <xf numFmtId="0" fontId="21" fillId="3" borderId="0" xfId="6" applyFont="1" applyFill="1" applyAlignment="1">
      <alignment horizontal="left" vertical="center"/>
    </xf>
    <xf numFmtId="170" fontId="21" fillId="3" borderId="0" xfId="6" applyNumberFormat="1" applyFont="1" applyFill="1" applyAlignment="1">
      <alignment horizontal="center" vertical="center" wrapText="1"/>
    </xf>
    <xf numFmtId="0" fontId="21" fillId="0" borderId="0" xfId="6" applyFont="1" applyAlignment="1">
      <alignment vertical="center"/>
    </xf>
    <xf numFmtId="0" fontId="21" fillId="0" borderId="0" xfId="6" applyFont="1" applyAlignment="1">
      <alignment vertical="center" wrapText="1"/>
    </xf>
    <xf numFmtId="0" fontId="21" fillId="3" borderId="0" xfId="6" applyFont="1" applyFill="1" applyAlignment="1">
      <alignment vertical="center" wrapText="1"/>
    </xf>
    <xf numFmtId="42" fontId="21" fillId="3" borderId="0" xfId="6" applyNumberFormat="1" applyFont="1" applyFill="1" applyAlignment="1">
      <alignment vertical="center"/>
    </xf>
    <xf numFmtId="0" fontId="8" fillId="3" borderId="0" xfId="6" applyFont="1" applyFill="1" applyAlignment="1">
      <alignment horizontal="left" vertical="center"/>
    </xf>
    <xf numFmtId="0" fontId="9" fillId="3" borderId="34" xfId="6" applyFont="1" applyFill="1" applyBorder="1" applyAlignment="1">
      <alignment horizontal="center" vertical="center"/>
    </xf>
    <xf numFmtId="0" fontId="19" fillId="3" borderId="0" xfId="6" applyFont="1" applyFill="1" applyAlignment="1">
      <alignment vertical="center"/>
    </xf>
    <xf numFmtId="0" fontId="9" fillId="3" borderId="32" xfId="6" applyFont="1" applyFill="1" applyBorder="1" applyAlignment="1">
      <alignment horizontal="center" vertical="center" wrapText="1"/>
    </xf>
    <xf numFmtId="0" fontId="9" fillId="3" borderId="34" xfId="6" applyFont="1" applyFill="1" applyBorder="1" applyAlignment="1">
      <alignment vertical="center"/>
    </xf>
    <xf numFmtId="0" fontId="13" fillId="3" borderId="13" xfId="7" applyFont="1" applyFill="1" applyBorder="1" applyAlignment="1">
      <alignment horizontal="left" vertical="center" wrapText="1"/>
    </xf>
    <xf numFmtId="1" fontId="11" fillId="3" borderId="13" xfId="1" applyNumberFormat="1" applyFont="1" applyFill="1" applyBorder="1" applyAlignment="1">
      <alignment horizontal="center" vertical="center" wrapText="1"/>
    </xf>
    <xf numFmtId="0" fontId="11" fillId="3" borderId="13" xfId="7" applyFont="1" applyFill="1" applyBorder="1" applyAlignment="1">
      <alignment horizontal="left" vertical="center" wrapText="1"/>
    </xf>
    <xf numFmtId="0" fontId="11" fillId="0" borderId="13" xfId="7" applyFont="1" applyBorder="1" applyAlignment="1">
      <alignment horizontal="left" vertical="center" wrapText="1"/>
    </xf>
    <xf numFmtId="0" fontId="11" fillId="3" borderId="22" xfId="7" applyFont="1" applyFill="1" applyBorder="1" applyAlignment="1">
      <alignment horizontal="left" vertical="center" wrapText="1"/>
    </xf>
    <xf numFmtId="0" fontId="13" fillId="3" borderId="22" xfId="7" applyFont="1" applyFill="1" applyBorder="1" applyAlignment="1">
      <alignment horizontal="left" vertical="center" wrapText="1"/>
    </xf>
    <xf numFmtId="42" fontId="11" fillId="0" borderId="32" xfId="4" applyFont="1" applyFill="1" applyBorder="1" applyAlignment="1">
      <alignment horizontal="center" vertical="center" wrapText="1"/>
    </xf>
    <xf numFmtId="0" fontId="11" fillId="3" borderId="13" xfId="7" applyFont="1" applyFill="1" applyBorder="1" applyAlignment="1">
      <alignment horizontal="left" vertical="center"/>
    </xf>
    <xf numFmtId="0" fontId="9" fillId="0" borderId="22" xfId="6" applyFont="1" applyBorder="1" applyAlignment="1">
      <alignment horizontal="center" vertical="center" wrapText="1"/>
    </xf>
    <xf numFmtId="0" fontId="11" fillId="3" borderId="38" xfId="7" applyFont="1" applyFill="1" applyBorder="1" applyAlignment="1">
      <alignment horizontal="left" vertical="center" wrapText="1"/>
    </xf>
    <xf numFmtId="0" fontId="9" fillId="3" borderId="38" xfId="6" applyFont="1" applyFill="1" applyBorder="1" applyAlignment="1">
      <alignment horizontal="center" vertical="center" wrapText="1"/>
    </xf>
    <xf numFmtId="0" fontId="9" fillId="3" borderId="42" xfId="6" applyFont="1" applyFill="1" applyBorder="1" applyAlignment="1">
      <alignment vertical="center"/>
    </xf>
    <xf numFmtId="0" fontId="11" fillId="0" borderId="38" xfId="6" applyFont="1" applyBorder="1" applyAlignment="1">
      <alignment horizontal="center" vertical="center" wrapText="1"/>
    </xf>
    <xf numFmtId="0" fontId="9" fillId="0" borderId="38" xfId="6" applyFont="1" applyBorder="1" applyAlignment="1">
      <alignment horizontal="center" vertical="center" wrapText="1"/>
    </xf>
    <xf numFmtId="9" fontId="11" fillId="3" borderId="38" xfId="5" applyFont="1" applyFill="1" applyBorder="1" applyAlignment="1">
      <alignment horizontal="center" vertical="center" wrapText="1"/>
    </xf>
    <xf numFmtId="165" fontId="11" fillId="3" borderId="38" xfId="6" applyNumberFormat="1" applyFont="1" applyFill="1" applyBorder="1" applyAlignment="1">
      <alignment horizontal="center" vertical="center" wrapText="1"/>
    </xf>
    <xf numFmtId="0" fontId="12" fillId="3" borderId="0" xfId="6" applyFont="1" applyFill="1" applyAlignment="1">
      <alignment horizontal="left" vertical="center"/>
    </xf>
    <xf numFmtId="42" fontId="12" fillId="3" borderId="0" xfId="6" applyNumberFormat="1" applyFont="1" applyFill="1" applyAlignment="1">
      <alignment horizontal="left" vertical="center"/>
    </xf>
    <xf numFmtId="0" fontId="12" fillId="3" borderId="0" xfId="6" applyFont="1" applyFill="1" applyAlignment="1">
      <alignment horizontal="center" vertical="center" wrapText="1"/>
    </xf>
    <xf numFmtId="41" fontId="12" fillId="3" borderId="0" xfId="2" applyFont="1" applyFill="1" applyAlignment="1">
      <alignment horizontal="center" vertical="center" wrapText="1"/>
    </xf>
    <xf numFmtId="41" fontId="29" fillId="3" borderId="0" xfId="2" applyFont="1" applyFill="1" applyAlignment="1">
      <alignment horizontal="left" vertical="center"/>
    </xf>
    <xf numFmtId="0" fontId="29" fillId="3" borderId="0" xfId="6" applyFont="1" applyFill="1" applyAlignment="1">
      <alignment vertical="center"/>
    </xf>
    <xf numFmtId="44" fontId="19" fillId="3" borderId="0" xfId="3" applyFont="1" applyFill="1" applyAlignment="1">
      <alignment horizontal="center" vertical="center" wrapText="1"/>
    </xf>
    <xf numFmtId="42" fontId="29" fillId="3" borderId="0" xfId="5" applyNumberFormat="1" applyFont="1" applyFill="1" applyAlignment="1">
      <alignment horizontal="left" vertical="center"/>
    </xf>
    <xf numFmtId="0" fontId="29" fillId="3" borderId="0" xfId="6" applyFont="1" applyFill="1" applyAlignment="1">
      <alignment horizontal="center" vertical="center" wrapText="1"/>
    </xf>
    <xf numFmtId="9" fontId="29" fillId="3" borderId="0" xfId="5" applyFont="1" applyFill="1" applyAlignment="1">
      <alignment horizontal="left" vertical="center"/>
    </xf>
    <xf numFmtId="0" fontId="29" fillId="3" borderId="0" xfId="6" applyFont="1" applyFill="1" applyAlignment="1">
      <alignment horizontal="left" vertical="center"/>
    </xf>
    <xf numFmtId="0" fontId="11" fillId="3" borderId="0" xfId="6" applyFont="1" applyFill="1" applyAlignment="1">
      <alignment horizontal="center" vertical="center"/>
    </xf>
    <xf numFmtId="0" fontId="9" fillId="5" borderId="0" xfId="6" applyFont="1" applyFill="1" applyAlignment="1">
      <alignment vertical="center"/>
    </xf>
    <xf numFmtId="9" fontId="11" fillId="3" borderId="38" xfId="6" applyNumberFormat="1" applyFont="1" applyFill="1" applyBorder="1" applyAlignment="1">
      <alignment horizontal="center" vertical="center" wrapText="1"/>
    </xf>
    <xf numFmtId="0" fontId="11" fillId="3" borderId="0" xfId="6" applyFont="1" applyFill="1" applyAlignment="1">
      <alignment vertical="center"/>
    </xf>
    <xf numFmtId="0" fontId="11" fillId="3" borderId="0" xfId="6" applyFont="1" applyFill="1" applyAlignment="1">
      <alignment horizontal="center" vertical="center" wrapText="1"/>
    </xf>
    <xf numFmtId="41" fontId="12" fillId="3" borderId="0" xfId="2" applyFont="1" applyFill="1" applyAlignment="1">
      <alignment vertical="center" wrapText="1"/>
    </xf>
    <xf numFmtId="170" fontId="21" fillId="0" borderId="13" xfId="6" applyNumberFormat="1" applyFont="1" applyBorder="1" applyAlignment="1">
      <alignment horizontal="center" vertical="center" wrapText="1"/>
    </xf>
    <xf numFmtId="170" fontId="21" fillId="0" borderId="38" xfId="6" applyNumberFormat="1" applyFont="1" applyBorder="1" applyAlignment="1">
      <alignment horizontal="center" vertical="center" wrapText="1"/>
    </xf>
    <xf numFmtId="42" fontId="11" fillId="3" borderId="18" xfId="4" applyFont="1" applyFill="1" applyBorder="1" applyAlignment="1">
      <alignment vertical="center" wrapText="1"/>
    </xf>
    <xf numFmtId="42" fontId="11" fillId="3" borderId="18" xfId="4" applyFont="1" applyFill="1" applyBorder="1" applyAlignment="1">
      <alignment horizontal="center" vertical="center"/>
    </xf>
    <xf numFmtId="42" fontId="11" fillId="0" borderId="18" xfId="4" applyFont="1" applyFill="1" applyBorder="1" applyAlignment="1">
      <alignment vertical="center"/>
    </xf>
    <xf numFmtId="42" fontId="11" fillId="3" borderId="62" xfId="4" applyFont="1" applyFill="1" applyBorder="1" applyAlignment="1">
      <alignment vertical="center"/>
    </xf>
    <xf numFmtId="42" fontId="11" fillId="0" borderId="18" xfId="4" applyFont="1" applyFill="1" applyBorder="1" applyAlignment="1">
      <alignment horizontal="center" vertical="center"/>
    </xf>
    <xf numFmtId="42" fontId="11" fillId="0" borderId="64" xfId="4" applyFont="1" applyFill="1" applyBorder="1" applyAlignment="1">
      <alignment horizontal="center" vertical="center"/>
    </xf>
    <xf numFmtId="0" fontId="9" fillId="3" borderId="17" xfId="6" applyFont="1" applyFill="1" applyBorder="1" applyAlignment="1">
      <alignment horizontal="justify" vertical="center" wrapText="1"/>
    </xf>
    <xf numFmtId="0" fontId="9" fillId="0" borderId="17" xfId="6" applyFont="1" applyBorder="1" applyAlignment="1">
      <alignment horizontal="justify" vertical="center" wrapText="1"/>
    </xf>
    <xf numFmtId="42" fontId="9" fillId="0" borderId="45" xfId="4" applyFont="1" applyFill="1" applyBorder="1" applyAlignment="1">
      <alignment vertical="center" wrapText="1"/>
    </xf>
    <xf numFmtId="42" fontId="11" fillId="3" borderId="18" xfId="4" applyFont="1" applyFill="1" applyBorder="1" applyAlignment="1">
      <alignment horizontal="justify" vertical="center" wrapText="1"/>
    </xf>
    <xf numFmtId="42" fontId="11" fillId="0" borderId="18" xfId="4" applyFont="1" applyFill="1" applyBorder="1" applyAlignment="1">
      <alignment horizontal="justify" vertical="center" wrapText="1"/>
    </xf>
    <xf numFmtId="0" fontId="11" fillId="0" borderId="38" xfId="7" applyFont="1" applyBorder="1" applyAlignment="1">
      <alignment horizontal="justify" vertical="center" wrapText="1"/>
    </xf>
    <xf numFmtId="42" fontId="11" fillId="0" borderId="64" xfId="4" applyFont="1" applyFill="1" applyBorder="1" applyAlignment="1">
      <alignment horizontal="justify" vertical="center" wrapText="1"/>
    </xf>
    <xf numFmtId="170" fontId="21" fillId="0" borderId="32" xfId="6" applyNumberFormat="1" applyFont="1" applyBorder="1" applyAlignment="1">
      <alignment horizontal="center" vertical="center" wrapText="1"/>
    </xf>
    <xf numFmtId="165" fontId="11" fillId="0" borderId="45" xfId="6" applyNumberFormat="1" applyFont="1" applyBorder="1" applyAlignment="1">
      <alignment horizontal="center" vertical="center" wrapText="1"/>
    </xf>
    <xf numFmtId="0" fontId="11" fillId="0" borderId="45" xfId="6" applyFont="1" applyBorder="1" applyAlignment="1">
      <alignment horizontal="center" vertical="center" wrapText="1"/>
    </xf>
    <xf numFmtId="0" fontId="9" fillId="0" borderId="45" xfId="6" applyFont="1" applyBorder="1" applyAlignment="1">
      <alignment horizontal="center" vertical="center" wrapText="1"/>
    </xf>
    <xf numFmtId="165" fontId="9" fillId="0" borderId="45" xfId="6" applyNumberFormat="1" applyFont="1" applyBorder="1" applyAlignment="1">
      <alignment horizontal="center" vertical="center" wrapText="1"/>
    </xf>
    <xf numFmtId="9" fontId="9" fillId="0" borderId="38" xfId="6" applyNumberFormat="1" applyFont="1" applyBorder="1" applyAlignment="1">
      <alignment horizontal="center" vertical="center" wrapText="1"/>
    </xf>
    <xf numFmtId="166" fontId="9" fillId="3" borderId="38" xfId="6" applyNumberFormat="1" applyFont="1" applyFill="1" applyBorder="1" applyAlignment="1">
      <alignment horizontal="center" vertical="center" wrapText="1"/>
    </xf>
    <xf numFmtId="166" fontId="11" fillId="0" borderId="38" xfId="6" applyNumberFormat="1" applyFont="1" applyBorder="1" applyAlignment="1">
      <alignment horizontal="center" vertical="center" wrapText="1"/>
    </xf>
    <xf numFmtId="168" fontId="9" fillId="0" borderId="22" xfId="6" applyNumberFormat="1" applyFont="1" applyBorder="1" applyAlignment="1">
      <alignment horizontal="center" vertical="center" wrapText="1"/>
    </xf>
    <xf numFmtId="166" fontId="9" fillId="0" borderId="22" xfId="6" applyNumberFormat="1" applyFont="1" applyBorder="1" applyAlignment="1">
      <alignment horizontal="center" vertical="center" wrapText="1"/>
    </xf>
    <xf numFmtId="164" fontId="9" fillId="0" borderId="22" xfId="4" applyNumberFormat="1" applyFont="1" applyFill="1" applyBorder="1" applyAlignment="1">
      <alignment horizontal="center" vertical="center" wrapText="1"/>
    </xf>
    <xf numFmtId="0" fontId="9" fillId="0" borderId="43" xfId="6" applyFont="1" applyBorder="1" applyAlignment="1">
      <alignment horizontal="center" vertical="center" wrapText="1"/>
    </xf>
    <xf numFmtId="0" fontId="9" fillId="0" borderId="32" xfId="6" applyFont="1" applyBorder="1" applyAlignment="1">
      <alignment horizontal="justify" vertical="center" wrapText="1"/>
    </xf>
    <xf numFmtId="0" fontId="9" fillId="0" borderId="32" xfId="6" applyFont="1" applyBorder="1" applyAlignment="1">
      <alignment horizontal="center" vertical="center" wrapText="1"/>
    </xf>
    <xf numFmtId="166" fontId="9" fillId="0" borderId="32" xfId="6" applyNumberFormat="1" applyFont="1" applyBorder="1" applyAlignment="1">
      <alignment horizontal="center" vertical="center" wrapText="1"/>
    </xf>
    <xf numFmtId="0" fontId="9" fillId="0" borderId="54" xfId="6" applyFont="1" applyBorder="1" applyAlignment="1">
      <alignment horizontal="center" vertical="center" wrapText="1"/>
    </xf>
    <xf numFmtId="0" fontId="9" fillId="0" borderId="20" xfId="6" applyFont="1" applyBorder="1" applyAlignment="1">
      <alignment horizontal="center" vertical="center" wrapText="1"/>
    </xf>
    <xf numFmtId="166" fontId="9" fillId="0" borderId="20" xfId="0" applyNumberFormat="1" applyFont="1" applyBorder="1" applyAlignment="1">
      <alignment horizontal="center" vertical="center" wrapText="1"/>
    </xf>
    <xf numFmtId="165" fontId="9" fillId="0" borderId="20" xfId="6" applyNumberFormat="1" applyFont="1" applyBorder="1" applyAlignment="1">
      <alignment horizontal="center" vertical="center" wrapText="1"/>
    </xf>
    <xf numFmtId="0" fontId="9" fillId="0" borderId="44" xfId="6" applyFont="1" applyBorder="1" applyAlignment="1">
      <alignment horizontal="center" vertical="center" wrapText="1"/>
    </xf>
    <xf numFmtId="164" fontId="21" fillId="3" borderId="0" xfId="6" applyNumberFormat="1" applyFont="1" applyFill="1" applyAlignment="1">
      <alignment vertical="center"/>
    </xf>
    <xf numFmtId="0" fontId="11" fillId="0" borderId="22" xfId="6" applyFont="1" applyBorder="1" applyAlignment="1">
      <alignment horizontal="center" vertical="center" wrapText="1"/>
    </xf>
    <xf numFmtId="166" fontId="11" fillId="0" borderId="22" xfId="6" applyNumberFormat="1" applyFont="1" applyBorder="1" applyAlignment="1">
      <alignment horizontal="center" vertical="center" wrapText="1"/>
    </xf>
    <xf numFmtId="0" fontId="11" fillId="0" borderId="32" xfId="6" applyFont="1" applyBorder="1" applyAlignment="1">
      <alignment horizontal="center" vertical="center" wrapText="1"/>
    </xf>
    <xf numFmtId="166" fontId="11" fillId="0" borderId="32" xfId="6" applyNumberFormat="1" applyFont="1" applyBorder="1" applyAlignment="1">
      <alignment horizontal="center" vertical="center" wrapText="1"/>
    </xf>
    <xf numFmtId="165" fontId="11" fillId="0" borderId="32" xfId="6" applyNumberFormat="1" applyFont="1" applyBorder="1" applyAlignment="1">
      <alignment horizontal="center" vertical="center" wrapText="1"/>
    </xf>
    <xf numFmtId="166" fontId="11" fillId="0" borderId="20" xfId="6" applyNumberFormat="1" applyFont="1" applyBorder="1" applyAlignment="1">
      <alignment horizontal="center" vertical="center" wrapText="1"/>
    </xf>
    <xf numFmtId="0" fontId="11" fillId="0" borderId="44" xfId="6" applyFont="1" applyBorder="1" applyAlignment="1">
      <alignment horizontal="center" vertical="center" wrapText="1"/>
    </xf>
    <xf numFmtId="168" fontId="9" fillId="3" borderId="32" xfId="1" applyNumberFormat="1" applyFont="1" applyFill="1" applyBorder="1" applyAlignment="1">
      <alignment horizontal="center" vertical="center" wrapText="1"/>
    </xf>
    <xf numFmtId="166" fontId="9" fillId="3" borderId="32" xfId="6" applyNumberFormat="1" applyFont="1" applyFill="1" applyBorder="1" applyAlignment="1">
      <alignment horizontal="center" vertical="center" wrapText="1"/>
    </xf>
    <xf numFmtId="168" fontId="9" fillId="3" borderId="38" xfId="1" applyNumberFormat="1" applyFont="1" applyFill="1" applyBorder="1" applyAlignment="1">
      <alignment horizontal="center" vertical="center" wrapText="1"/>
    </xf>
    <xf numFmtId="0" fontId="11" fillId="0" borderId="43" xfId="6" applyFont="1" applyBorder="1" applyAlignment="1">
      <alignment horizontal="center" vertical="center" wrapText="1"/>
    </xf>
    <xf numFmtId="0" fontId="11" fillId="0" borderId="54" xfId="6" applyFont="1" applyBorder="1" applyAlignment="1">
      <alignment horizontal="center" vertical="center" wrapText="1"/>
    </xf>
    <xf numFmtId="165" fontId="11" fillId="0" borderId="38" xfId="6" applyNumberFormat="1" applyFont="1" applyBorder="1" applyAlignment="1">
      <alignment horizontal="center" vertical="center" wrapText="1"/>
    </xf>
    <xf numFmtId="0" fontId="11" fillId="0" borderId="47" xfId="6" applyFont="1" applyBorder="1" applyAlignment="1">
      <alignment horizontal="center" vertical="center" wrapText="1"/>
    </xf>
    <xf numFmtId="0" fontId="11" fillId="0" borderId="58" xfId="6" applyFont="1" applyBorder="1" applyAlignment="1">
      <alignment horizontal="justify" vertical="center" wrapText="1"/>
    </xf>
    <xf numFmtId="0" fontId="11" fillId="0" borderId="59" xfId="6" applyFont="1" applyBorder="1" applyAlignment="1">
      <alignment horizontal="justify" vertical="center" wrapText="1"/>
    </xf>
    <xf numFmtId="0" fontId="11" fillId="0" borderId="60" xfId="6" applyFont="1" applyBorder="1" applyAlignment="1">
      <alignment horizontal="justify" vertical="center" wrapText="1"/>
    </xf>
    <xf numFmtId="0" fontId="11" fillId="0" borderId="17" xfId="6" applyFont="1" applyBorder="1" applyAlignment="1">
      <alignment horizontal="justify" vertical="center" wrapText="1"/>
    </xf>
    <xf numFmtId="0" fontId="11" fillId="0" borderId="61" xfId="6" applyFont="1" applyBorder="1" applyAlignment="1">
      <alignment horizontal="justify" vertical="center" wrapText="1"/>
    </xf>
    <xf numFmtId="0" fontId="9" fillId="3" borderId="60" xfId="6" applyFont="1" applyFill="1" applyBorder="1" applyAlignment="1">
      <alignment horizontal="justify" vertical="center" wrapText="1"/>
    </xf>
    <xf numFmtId="0" fontId="9" fillId="3" borderId="61" xfId="6" applyFont="1" applyFill="1" applyBorder="1" applyAlignment="1">
      <alignment horizontal="justify" vertical="center" wrapText="1"/>
    </xf>
    <xf numFmtId="0" fontId="9" fillId="0" borderId="59" xfId="6" applyFont="1" applyBorder="1" applyAlignment="1">
      <alignment horizontal="justify" vertical="center" wrapText="1"/>
    </xf>
    <xf numFmtId="0" fontId="9" fillId="0" borderId="60" xfId="6" applyFont="1" applyBorder="1" applyAlignment="1">
      <alignment horizontal="justify" vertical="center" wrapText="1"/>
    </xf>
    <xf numFmtId="0" fontId="9" fillId="0" borderId="58" xfId="6" applyFont="1" applyBorder="1" applyAlignment="1">
      <alignment horizontal="justify" vertical="center" wrapText="1"/>
    </xf>
    <xf numFmtId="0" fontId="9" fillId="3" borderId="32" xfId="6" applyFont="1" applyFill="1" applyBorder="1" applyAlignment="1">
      <alignment horizontal="center" vertical="center"/>
    </xf>
    <xf numFmtId="165" fontId="9" fillId="0" borderId="32" xfId="6" applyNumberFormat="1" applyFont="1" applyBorder="1" applyAlignment="1">
      <alignment horizontal="center" vertical="center" wrapText="1"/>
    </xf>
    <xf numFmtId="42" fontId="11" fillId="0" borderId="32" xfId="4" applyFont="1" applyFill="1" applyBorder="1" applyAlignment="1">
      <alignment vertical="center" wrapText="1"/>
    </xf>
    <xf numFmtId="0" fontId="9" fillId="3" borderId="54" xfId="6" applyFont="1" applyFill="1" applyBorder="1" applyAlignment="1">
      <alignment horizontal="center" vertical="center" wrapText="1"/>
    </xf>
    <xf numFmtId="0" fontId="9" fillId="0" borderId="38" xfId="6" applyFont="1" applyBorder="1" applyAlignment="1">
      <alignment horizontal="justify" vertical="center" wrapText="1"/>
    </xf>
    <xf numFmtId="0" fontId="9" fillId="3" borderId="38" xfId="6" applyFont="1" applyFill="1" applyBorder="1" applyAlignment="1">
      <alignment horizontal="center" vertical="center"/>
    </xf>
    <xf numFmtId="0" fontId="12" fillId="5" borderId="69" xfId="6" applyFont="1" applyFill="1" applyBorder="1" applyAlignment="1">
      <alignment horizontal="center" vertical="center" wrapText="1"/>
    </xf>
    <xf numFmtId="0" fontId="12" fillId="5" borderId="70" xfId="6" applyFont="1" applyFill="1" applyBorder="1" applyAlignment="1">
      <alignment horizontal="center" vertical="center"/>
    </xf>
    <xf numFmtId="0" fontId="12" fillId="5" borderId="70" xfId="6" applyFont="1" applyFill="1" applyBorder="1" applyAlignment="1">
      <alignment horizontal="center" vertical="center" wrapText="1"/>
    </xf>
    <xf numFmtId="0" fontId="12" fillId="6" borderId="70" xfId="6" applyFont="1" applyFill="1" applyBorder="1" applyAlignment="1">
      <alignment horizontal="center" vertical="center" wrapText="1"/>
    </xf>
    <xf numFmtId="0" fontId="12" fillId="6" borderId="70" xfId="6" applyFont="1" applyFill="1" applyBorder="1" applyAlignment="1">
      <alignment horizontal="center" vertical="center"/>
    </xf>
    <xf numFmtId="0" fontId="12" fillId="5" borderId="74" xfId="6" applyFont="1" applyFill="1" applyBorder="1" applyAlignment="1">
      <alignment horizontal="center" vertical="center" wrapText="1"/>
    </xf>
    <xf numFmtId="42" fontId="9" fillId="0" borderId="67" xfId="4" applyFont="1" applyFill="1" applyBorder="1" applyAlignment="1">
      <alignment vertical="center" wrapText="1"/>
    </xf>
    <xf numFmtId="42" fontId="9" fillId="0" borderId="18" xfId="4" applyFont="1" applyFill="1" applyBorder="1" applyAlignment="1">
      <alignment vertical="center" wrapText="1"/>
    </xf>
    <xf numFmtId="42" fontId="9" fillId="0" borderId="64" xfId="4" applyFont="1" applyFill="1" applyBorder="1" applyAlignment="1">
      <alignment vertical="center" wrapText="1"/>
    </xf>
    <xf numFmtId="0" fontId="12" fillId="6" borderId="69" xfId="6" applyFont="1" applyFill="1" applyBorder="1" applyAlignment="1">
      <alignment horizontal="center" vertical="center" wrapText="1"/>
    </xf>
    <xf numFmtId="0" fontId="12" fillId="6" borderId="71" xfId="6" applyFont="1" applyFill="1" applyBorder="1" applyAlignment="1">
      <alignment horizontal="center" vertical="center"/>
    </xf>
    <xf numFmtId="0" fontId="9" fillId="3" borderId="57" xfId="6" applyFont="1" applyFill="1" applyBorder="1" applyAlignment="1">
      <alignment horizontal="center" vertical="center"/>
    </xf>
    <xf numFmtId="0" fontId="9" fillId="3" borderId="54" xfId="6" applyFont="1" applyFill="1" applyBorder="1" applyAlignment="1">
      <alignment horizontal="center" vertical="center"/>
    </xf>
    <xf numFmtId="0" fontId="9" fillId="3" borderId="53" xfId="6" applyFont="1" applyFill="1" applyBorder="1" applyAlignment="1">
      <alignment horizontal="center" vertical="center"/>
    </xf>
    <xf numFmtId="0" fontId="9" fillId="3" borderId="45" xfId="6" applyFont="1" applyFill="1" applyBorder="1" applyAlignment="1">
      <alignment horizontal="center" vertical="center"/>
    </xf>
    <xf numFmtId="0" fontId="9" fillId="3" borderId="55" xfId="6" applyFont="1" applyFill="1" applyBorder="1" applyAlignment="1">
      <alignment horizontal="center" vertical="center"/>
    </xf>
    <xf numFmtId="0" fontId="9" fillId="3" borderId="47" xfId="6" applyFont="1" applyFill="1" applyBorder="1" applyAlignment="1">
      <alignment horizontal="center" vertical="center"/>
    </xf>
    <xf numFmtId="166" fontId="11" fillId="3" borderId="38" xfId="6" applyNumberFormat="1" applyFont="1" applyFill="1" applyBorder="1" applyAlignment="1">
      <alignment horizontal="center" vertical="center" wrapText="1"/>
    </xf>
    <xf numFmtId="0" fontId="22" fillId="3" borderId="0" xfId="6" applyFont="1" applyFill="1" applyAlignment="1">
      <alignment horizontal="left" vertical="center"/>
    </xf>
    <xf numFmtId="0" fontId="21" fillId="0" borderId="0" xfId="6" applyFont="1" applyAlignment="1">
      <alignment horizontal="center" vertical="center"/>
    </xf>
    <xf numFmtId="165" fontId="11" fillId="0" borderId="47" xfId="6" applyNumberFormat="1" applyFont="1" applyBorder="1" applyAlignment="1">
      <alignment horizontal="center" vertical="center" wrapText="1"/>
    </xf>
    <xf numFmtId="0" fontId="11" fillId="3" borderId="32" xfId="6" applyFont="1" applyFill="1" applyBorder="1" applyAlignment="1">
      <alignment horizontal="center" vertical="center" wrapText="1"/>
    </xf>
    <xf numFmtId="0" fontId="9" fillId="0" borderId="54" xfId="6" applyFont="1" applyBorder="1" applyAlignment="1">
      <alignment horizontal="center" vertical="center"/>
    </xf>
    <xf numFmtId="166" fontId="9" fillId="3" borderId="32" xfId="6" applyNumberFormat="1" applyFont="1" applyFill="1" applyBorder="1" applyAlignment="1">
      <alignment horizontal="center" vertical="center"/>
    </xf>
    <xf numFmtId="9" fontId="11" fillId="0" borderId="38" xfId="5" applyFont="1" applyFill="1" applyBorder="1" applyAlignment="1">
      <alignment horizontal="center" vertical="center" wrapText="1"/>
    </xf>
    <xf numFmtId="164" fontId="21" fillId="3" borderId="0" xfId="3" applyNumberFormat="1" applyFont="1" applyFill="1" applyBorder="1" applyAlignment="1">
      <alignment horizontal="center" vertical="center" wrapText="1"/>
    </xf>
    <xf numFmtId="0" fontId="21" fillId="3" borderId="0" xfId="6" applyFont="1" applyFill="1" applyAlignment="1">
      <alignment horizontal="center" vertical="center"/>
    </xf>
    <xf numFmtId="0" fontId="21" fillId="0" borderId="32" xfId="6" applyFont="1" applyBorder="1" applyAlignment="1">
      <alignment horizontal="center" vertical="center" wrapText="1"/>
    </xf>
    <xf numFmtId="0" fontId="21" fillId="0" borderId="38" xfId="6" applyFont="1" applyBorder="1" applyAlignment="1">
      <alignment horizontal="center" vertical="center" wrapText="1"/>
    </xf>
    <xf numFmtId="0" fontId="21" fillId="0" borderId="32" xfId="6" applyFont="1" applyBorder="1" applyAlignment="1">
      <alignment vertical="center" wrapText="1"/>
    </xf>
    <xf numFmtId="0" fontId="21" fillId="0" borderId="13" xfId="6" applyFont="1" applyBorder="1" applyAlignment="1">
      <alignment vertical="center" wrapText="1"/>
    </xf>
    <xf numFmtId="0" fontId="21" fillId="0" borderId="38" xfId="6" applyFont="1" applyBorder="1" applyAlignment="1">
      <alignment vertical="center" wrapText="1"/>
    </xf>
    <xf numFmtId="0" fontId="6" fillId="0" borderId="32" xfId="6" applyBorder="1" applyAlignment="1">
      <alignment horizontal="center" vertical="center" wrapText="1"/>
    </xf>
    <xf numFmtId="0" fontId="6" fillId="0" borderId="13" xfId="6" applyBorder="1" applyAlignment="1">
      <alignment horizontal="center" vertical="center" wrapText="1"/>
    </xf>
    <xf numFmtId="0" fontId="21" fillId="0" borderId="13" xfId="6" applyFont="1" applyBorder="1" applyAlignment="1">
      <alignment horizontal="center" vertical="center" wrapText="1"/>
    </xf>
    <xf numFmtId="0" fontId="21" fillId="0" borderId="54" xfId="6" applyFont="1" applyBorder="1" applyAlignment="1">
      <alignment horizontal="center" vertical="center" wrapText="1"/>
    </xf>
    <xf numFmtId="0" fontId="21" fillId="0" borderId="45" xfId="6" applyFont="1" applyBorder="1" applyAlignment="1">
      <alignment horizontal="center" vertical="center" wrapText="1"/>
    </xf>
    <xf numFmtId="0" fontId="21" fillId="0" borderId="47" xfId="6" applyFont="1" applyBorder="1" applyAlignment="1">
      <alignment horizontal="center" vertical="center" wrapText="1"/>
    </xf>
    <xf numFmtId="0" fontId="6" fillId="0" borderId="38" xfId="6" applyBorder="1" applyAlignment="1">
      <alignment horizontal="center" vertical="center" wrapText="1"/>
    </xf>
    <xf numFmtId="0" fontId="21" fillId="3" borderId="0" xfId="6" applyFont="1" applyFill="1" applyAlignment="1">
      <alignment horizontal="left" vertical="center" wrapText="1"/>
    </xf>
    <xf numFmtId="3" fontId="21" fillId="3" borderId="0" xfId="6" applyNumberFormat="1" applyFont="1" applyFill="1" applyAlignment="1">
      <alignment vertical="center"/>
    </xf>
    <xf numFmtId="42" fontId="11" fillId="3" borderId="62" xfId="4" applyFont="1" applyFill="1" applyBorder="1" applyAlignment="1">
      <alignment horizontal="center" vertical="center"/>
    </xf>
    <xf numFmtId="0" fontId="11" fillId="3" borderId="13" xfId="7" applyFont="1" applyFill="1" applyBorder="1" applyAlignment="1">
      <alignment horizontal="justify" vertical="center" wrapText="1"/>
    </xf>
    <xf numFmtId="42" fontId="9" fillId="0" borderId="43" xfId="4" applyFont="1" applyFill="1" applyBorder="1" applyAlignment="1">
      <alignment horizontal="center" vertical="center" wrapText="1"/>
    </xf>
    <xf numFmtId="14" fontId="9" fillId="0" borderId="13" xfId="6" applyNumberFormat="1" applyFont="1" applyBorder="1" applyAlignment="1">
      <alignment horizontal="center" vertical="center" wrapText="1"/>
    </xf>
    <xf numFmtId="14" fontId="9" fillId="3" borderId="13" xfId="6" applyNumberFormat="1" applyFont="1" applyFill="1" applyBorder="1" applyAlignment="1">
      <alignment horizontal="center" vertical="center" wrapText="1"/>
    </xf>
    <xf numFmtId="42" fontId="9" fillId="0" borderId="45" xfId="4" applyFont="1" applyFill="1" applyBorder="1" applyAlignment="1">
      <alignment horizontal="center" vertical="center" wrapText="1"/>
    </xf>
    <xf numFmtId="0" fontId="9" fillId="3" borderId="13" xfId="6" applyFont="1" applyFill="1" applyBorder="1" applyAlignment="1">
      <alignment horizontal="justify" vertical="center" wrapText="1"/>
    </xf>
    <xf numFmtId="0" fontId="9" fillId="3" borderId="45" xfId="6" applyFont="1" applyFill="1" applyBorder="1" applyAlignment="1">
      <alignment horizontal="center" vertical="center" wrapText="1"/>
    </xf>
    <xf numFmtId="0" fontId="11" fillId="3" borderId="17" xfId="6" applyFont="1" applyFill="1" applyBorder="1" applyAlignment="1">
      <alignment horizontal="justify" vertical="center" wrapText="1"/>
    </xf>
    <xf numFmtId="0" fontId="9" fillId="3" borderId="47" xfId="6" applyFont="1" applyFill="1" applyBorder="1" applyAlignment="1">
      <alignment horizontal="center" vertical="center" wrapText="1"/>
    </xf>
    <xf numFmtId="165" fontId="9" fillId="3" borderId="38" xfId="6" applyNumberFormat="1" applyFont="1" applyFill="1" applyBorder="1" applyAlignment="1">
      <alignment horizontal="center" vertical="center" wrapText="1"/>
    </xf>
    <xf numFmtId="0" fontId="9" fillId="3" borderId="20" xfId="6" applyFont="1" applyFill="1" applyBorder="1" applyAlignment="1">
      <alignment horizontal="justify" vertical="center" wrapText="1"/>
    </xf>
    <xf numFmtId="42" fontId="11" fillId="0" borderId="38" xfId="11" applyFont="1" applyFill="1" applyBorder="1" applyAlignment="1">
      <alignment vertical="center" wrapText="1"/>
    </xf>
    <xf numFmtId="0" fontId="18" fillId="3" borderId="0" xfId="6" applyFont="1" applyFill="1" applyAlignment="1">
      <alignment vertical="center"/>
    </xf>
    <xf numFmtId="0" fontId="18" fillId="3" borderId="0" xfId="6" applyFont="1" applyFill="1" applyAlignment="1">
      <alignment vertical="center" wrapText="1"/>
    </xf>
    <xf numFmtId="164" fontId="18" fillId="3" borderId="0" xfId="3" applyNumberFormat="1" applyFont="1" applyFill="1" applyBorder="1" applyAlignment="1">
      <alignment horizontal="center" vertical="center" wrapText="1"/>
    </xf>
    <xf numFmtId="0" fontId="18" fillId="3" borderId="0" xfId="6" applyFont="1" applyFill="1" applyAlignment="1">
      <alignment horizontal="center" vertical="center" wrapText="1"/>
    </xf>
    <xf numFmtId="170" fontId="18" fillId="3" borderId="0" xfId="6" applyNumberFormat="1" applyFont="1" applyFill="1" applyAlignment="1">
      <alignment horizontal="center" vertical="center" wrapText="1"/>
    </xf>
    <xf numFmtId="42" fontId="6" fillId="0" borderId="32" xfId="4" applyFont="1" applyFill="1" applyBorder="1" applyAlignment="1">
      <alignment horizontal="center" vertical="center" wrapText="1"/>
    </xf>
    <xf numFmtId="0" fontId="6" fillId="0" borderId="32" xfId="6" applyBorder="1" applyAlignment="1">
      <alignment horizontal="center" vertical="center"/>
    </xf>
    <xf numFmtId="0" fontId="6" fillId="0" borderId="32" xfId="6" applyBorder="1" applyAlignment="1">
      <alignment vertical="center" wrapText="1"/>
    </xf>
    <xf numFmtId="0" fontId="6" fillId="0" borderId="13" xfId="6" applyBorder="1" applyAlignment="1">
      <alignment vertical="center" wrapText="1"/>
    </xf>
    <xf numFmtId="3" fontId="6" fillId="0" borderId="20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 wrapText="1"/>
    </xf>
    <xf numFmtId="174" fontId="6" fillId="0" borderId="20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74" fontId="6" fillId="0" borderId="22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3" fontId="6" fillId="0" borderId="32" xfId="0" applyNumberFormat="1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 wrapText="1"/>
    </xf>
    <xf numFmtId="14" fontId="6" fillId="0" borderId="38" xfId="0" applyNumberFormat="1" applyFont="1" applyBorder="1" applyAlignment="1">
      <alignment horizontal="center" vertical="center" wrapText="1"/>
    </xf>
    <xf numFmtId="174" fontId="6" fillId="0" borderId="38" xfId="0" applyNumberFormat="1" applyFont="1" applyBorder="1" applyAlignment="1">
      <alignment horizontal="center" vertical="center" wrapText="1"/>
    </xf>
    <xf numFmtId="42" fontId="6" fillId="0" borderId="20" xfId="4" applyFont="1" applyFill="1" applyBorder="1" applyAlignment="1">
      <alignment horizontal="center" vertical="center" wrapText="1"/>
    </xf>
    <xf numFmtId="0" fontId="6" fillId="0" borderId="20" xfId="6" applyBorder="1" applyAlignment="1">
      <alignment vertical="center" wrapText="1"/>
    </xf>
    <xf numFmtId="42" fontId="6" fillId="0" borderId="13" xfId="4" applyFont="1" applyFill="1" applyBorder="1" applyAlignment="1">
      <alignment horizontal="center" vertical="center"/>
    </xf>
    <xf numFmtId="1" fontId="6" fillId="0" borderId="22" xfId="6" applyNumberForma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0" fontId="6" fillId="0" borderId="22" xfId="6" applyBorder="1" applyAlignment="1">
      <alignment vertical="center" wrapText="1"/>
    </xf>
    <xf numFmtId="165" fontId="6" fillId="0" borderId="32" xfId="6" applyNumberFormat="1" applyBorder="1" applyAlignment="1">
      <alignment horizontal="center" vertical="center" wrapText="1"/>
    </xf>
    <xf numFmtId="3" fontId="6" fillId="0" borderId="38" xfId="6" applyNumberFormat="1" applyBorder="1" applyAlignment="1">
      <alignment horizontal="center" vertical="center" wrapText="1"/>
    </xf>
    <xf numFmtId="3" fontId="6" fillId="0" borderId="20" xfId="6" applyNumberFormat="1" applyBorder="1" applyAlignment="1">
      <alignment horizontal="center" vertical="center" wrapText="1"/>
    </xf>
    <xf numFmtId="3" fontId="6" fillId="0" borderId="22" xfId="6" applyNumberFormat="1" applyBorder="1" applyAlignment="1">
      <alignment horizontal="center" vertical="center" wrapText="1"/>
    </xf>
    <xf numFmtId="166" fontId="6" fillId="0" borderId="22" xfId="6" applyNumberFormat="1" applyBorder="1" applyAlignment="1">
      <alignment horizontal="center" vertical="center" wrapText="1"/>
    </xf>
    <xf numFmtId="1" fontId="6" fillId="0" borderId="32" xfId="6" applyNumberFormat="1" applyBorder="1" applyAlignment="1">
      <alignment horizontal="center" vertical="center" wrapText="1"/>
    </xf>
    <xf numFmtId="166" fontId="6" fillId="0" borderId="32" xfId="6" applyNumberFormat="1" applyBorder="1" applyAlignment="1">
      <alignment horizontal="center" vertical="center" wrapText="1"/>
    </xf>
    <xf numFmtId="165" fontId="6" fillId="0" borderId="54" xfId="6" applyNumberFormat="1" applyBorder="1" applyAlignment="1">
      <alignment horizontal="center" vertical="center" wrapText="1"/>
    </xf>
    <xf numFmtId="0" fontId="6" fillId="3" borderId="13" xfId="6" applyFill="1" applyBorder="1" applyAlignment="1">
      <alignment horizontal="center" vertical="center"/>
    </xf>
    <xf numFmtId="42" fontId="6" fillId="3" borderId="13" xfId="4" applyFont="1" applyFill="1" applyBorder="1" applyAlignment="1">
      <alignment horizontal="center" vertical="center" wrapText="1"/>
    </xf>
    <xf numFmtId="0" fontId="6" fillId="3" borderId="13" xfId="6" applyFill="1" applyBorder="1" applyAlignment="1">
      <alignment horizontal="left" vertical="center" wrapText="1"/>
    </xf>
    <xf numFmtId="0" fontId="6" fillId="3" borderId="38" xfId="6" applyFill="1" applyBorder="1" applyAlignment="1">
      <alignment horizontal="center" vertical="center"/>
    </xf>
    <xf numFmtId="42" fontId="6" fillId="3" borderId="38" xfId="4" applyFont="1" applyFill="1" applyBorder="1" applyAlignment="1">
      <alignment horizontal="center" vertical="center" wrapText="1"/>
    </xf>
    <xf numFmtId="0" fontId="6" fillId="3" borderId="38" xfId="6" applyFill="1" applyBorder="1" applyAlignment="1">
      <alignment horizontal="left" vertical="center" wrapText="1"/>
    </xf>
    <xf numFmtId="42" fontId="6" fillId="0" borderId="32" xfId="4" applyFont="1" applyFill="1" applyBorder="1" applyAlignment="1">
      <alignment horizontal="center" vertical="center"/>
    </xf>
    <xf numFmtId="1" fontId="6" fillId="0" borderId="32" xfId="1" applyNumberFormat="1" applyFont="1" applyFill="1" applyBorder="1" applyAlignment="1">
      <alignment horizontal="center" vertical="center"/>
    </xf>
    <xf numFmtId="14" fontId="6" fillId="0" borderId="32" xfId="6" applyNumberForma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165" fontId="6" fillId="0" borderId="13" xfId="6" applyNumberFormat="1" applyBorder="1" applyAlignment="1">
      <alignment horizontal="center" vertical="center"/>
    </xf>
    <xf numFmtId="0" fontId="6" fillId="0" borderId="45" xfId="6" applyBorder="1" applyAlignment="1">
      <alignment horizontal="center" vertical="center"/>
    </xf>
    <xf numFmtId="172" fontId="6" fillId="0" borderId="13" xfId="6" applyNumberFormat="1" applyBorder="1" applyAlignment="1">
      <alignment horizontal="center" vertical="center"/>
    </xf>
    <xf numFmtId="42" fontId="6" fillId="0" borderId="38" xfId="4" applyFont="1" applyFill="1" applyBorder="1" applyAlignment="1">
      <alignment horizontal="center" vertical="center"/>
    </xf>
    <xf numFmtId="14" fontId="6" fillId="0" borderId="38" xfId="6" applyNumberFormat="1" applyBorder="1" applyAlignment="1">
      <alignment horizontal="center" vertical="center"/>
    </xf>
    <xf numFmtId="0" fontId="6" fillId="0" borderId="38" xfId="6" applyBorder="1" applyAlignment="1">
      <alignment vertical="center" wrapText="1"/>
    </xf>
    <xf numFmtId="0" fontId="6" fillId="0" borderId="47" xfId="6" applyBorder="1" applyAlignment="1">
      <alignment horizontal="center" vertical="center"/>
    </xf>
    <xf numFmtId="172" fontId="6" fillId="0" borderId="32" xfId="6" applyNumberFormat="1" applyBorder="1" applyAlignment="1">
      <alignment horizontal="center" vertical="center"/>
    </xf>
    <xf numFmtId="0" fontId="6" fillId="0" borderId="54" xfId="6" applyBorder="1" applyAlignment="1">
      <alignment horizontal="center" vertical="center"/>
    </xf>
    <xf numFmtId="172" fontId="6" fillId="0" borderId="38" xfId="6" applyNumberFormat="1" applyBorder="1" applyAlignment="1">
      <alignment horizontal="center" vertical="center"/>
    </xf>
    <xf numFmtId="172" fontId="6" fillId="0" borderId="47" xfId="6" applyNumberFormat="1" applyBorder="1" applyAlignment="1">
      <alignment horizontal="center" vertical="center"/>
    </xf>
    <xf numFmtId="42" fontId="6" fillId="0" borderId="20" xfId="4" applyFont="1" applyFill="1" applyBorder="1" applyAlignment="1">
      <alignment horizontal="center" vertical="center"/>
    </xf>
    <xf numFmtId="1" fontId="6" fillId="0" borderId="20" xfId="1" applyNumberFormat="1" applyFont="1" applyFill="1" applyBorder="1" applyAlignment="1">
      <alignment horizontal="center" vertical="center"/>
    </xf>
    <xf numFmtId="1" fontId="6" fillId="0" borderId="13" xfId="2" applyNumberFormat="1" applyFont="1" applyFill="1" applyBorder="1" applyAlignment="1">
      <alignment horizontal="center" vertical="center"/>
    </xf>
    <xf numFmtId="172" fontId="6" fillId="0" borderId="45" xfId="6" applyNumberFormat="1" applyBorder="1" applyAlignment="1">
      <alignment horizontal="center" vertical="center"/>
    </xf>
    <xf numFmtId="42" fontId="6" fillId="0" borderId="22" xfId="4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65" fontId="6" fillId="0" borderId="32" xfId="6" applyNumberFormat="1" applyBorder="1" applyAlignment="1">
      <alignment horizontal="center" vertical="center"/>
    </xf>
    <xf numFmtId="165" fontId="6" fillId="0" borderId="38" xfId="6" applyNumberFormat="1" applyBorder="1" applyAlignment="1">
      <alignment horizontal="center" vertical="center"/>
    </xf>
    <xf numFmtId="172" fontId="6" fillId="0" borderId="20" xfId="6" applyNumberFormat="1" applyBorder="1" applyAlignment="1">
      <alignment horizontal="center" vertical="center"/>
    </xf>
    <xf numFmtId="0" fontId="6" fillId="0" borderId="44" xfId="6" applyBorder="1" applyAlignment="1">
      <alignment horizontal="center" vertical="center"/>
    </xf>
    <xf numFmtId="9" fontId="6" fillId="0" borderId="13" xfId="5" applyFont="1" applyFill="1" applyBorder="1" applyAlignment="1">
      <alignment horizontal="center" vertical="center"/>
    </xf>
    <xf numFmtId="172" fontId="6" fillId="0" borderId="22" xfId="6" applyNumberFormat="1" applyBorder="1" applyAlignment="1">
      <alignment horizontal="center" vertical="center"/>
    </xf>
    <xf numFmtId="172" fontId="6" fillId="0" borderId="43" xfId="6" applyNumberFormat="1" applyBorder="1" applyAlignment="1">
      <alignment horizontal="center" vertical="center"/>
    </xf>
    <xf numFmtId="0" fontId="18" fillId="3" borderId="0" xfId="6" applyFont="1" applyFill="1" applyAlignment="1">
      <alignment horizontal="left" vertical="center"/>
    </xf>
    <xf numFmtId="42" fontId="21" fillId="0" borderId="32" xfId="4" applyFont="1" applyFill="1" applyBorder="1" applyAlignment="1">
      <alignment horizontal="justify" vertical="center" wrapText="1"/>
    </xf>
    <xf numFmtId="42" fontId="21" fillId="0" borderId="13" xfId="4" applyFont="1" applyFill="1" applyBorder="1" applyAlignment="1">
      <alignment horizontal="justify" vertical="center" wrapText="1"/>
    </xf>
    <xf numFmtId="42" fontId="21" fillId="0" borderId="22" xfId="4" applyFont="1" applyFill="1" applyBorder="1" applyAlignment="1">
      <alignment horizontal="justify" vertical="center" wrapText="1"/>
    </xf>
    <xf numFmtId="0" fontId="21" fillId="0" borderId="32" xfId="6" applyFont="1" applyBorder="1" applyAlignment="1">
      <alignment horizontal="justify" vertical="center" wrapText="1"/>
    </xf>
    <xf numFmtId="0" fontId="21" fillId="3" borderId="13" xfId="6" applyFont="1" applyFill="1" applyBorder="1" applyAlignment="1">
      <alignment horizontal="justify" vertical="center" wrapText="1"/>
    </xf>
    <xf numFmtId="164" fontId="21" fillId="0" borderId="13" xfId="3" applyNumberFormat="1" applyFont="1" applyFill="1" applyBorder="1" applyAlignment="1">
      <alignment vertical="center"/>
    </xf>
    <xf numFmtId="3" fontId="6" fillId="0" borderId="32" xfId="6" applyNumberFormat="1" applyBorder="1" applyAlignment="1">
      <alignment horizontal="center" vertical="center" wrapText="1"/>
    </xf>
    <xf numFmtId="0" fontId="21" fillId="0" borderId="0" xfId="6" applyFont="1" applyAlignment="1">
      <alignment horizontal="center" vertical="center" wrapText="1"/>
    </xf>
    <xf numFmtId="0" fontId="13" fillId="3" borderId="13" xfId="7" applyFont="1" applyFill="1" applyBorder="1" applyAlignment="1">
      <alignment horizontal="justify" vertical="center" wrapText="1"/>
    </xf>
    <xf numFmtId="0" fontId="9" fillId="0" borderId="61" xfId="6" applyFont="1" applyBorder="1" applyAlignment="1">
      <alignment horizontal="justify" vertical="center" wrapText="1"/>
    </xf>
    <xf numFmtId="0" fontId="11" fillId="0" borderId="13" xfId="7" applyFont="1" applyBorder="1" applyAlignment="1">
      <alignment horizontal="justify" vertical="center" wrapText="1"/>
    </xf>
    <xf numFmtId="42" fontId="11" fillId="0" borderId="62" xfId="4" applyFont="1" applyFill="1" applyBorder="1" applyAlignment="1">
      <alignment horizontal="center" vertical="center"/>
    </xf>
    <xf numFmtId="42" fontId="11" fillId="0" borderId="23" xfId="4" applyFont="1" applyFill="1" applyBorder="1" applyAlignment="1">
      <alignment horizontal="center" vertical="center"/>
    </xf>
    <xf numFmtId="14" fontId="9" fillId="3" borderId="22" xfId="6" applyNumberFormat="1" applyFont="1" applyFill="1" applyBorder="1" applyAlignment="1">
      <alignment horizontal="center" vertical="center" wrapText="1"/>
    </xf>
    <xf numFmtId="14" fontId="9" fillId="3" borderId="20" xfId="6" applyNumberFormat="1" applyFont="1" applyFill="1" applyBorder="1" applyAlignment="1">
      <alignment horizontal="center" vertical="center" wrapText="1"/>
    </xf>
    <xf numFmtId="14" fontId="9" fillId="0" borderId="32" xfId="6" applyNumberFormat="1" applyFont="1" applyBorder="1" applyAlignment="1">
      <alignment horizontal="center" vertical="center" wrapText="1"/>
    </xf>
    <xf numFmtId="14" fontId="11" fillId="3" borderId="20" xfId="6" applyNumberFormat="1" applyFont="1" applyFill="1" applyBorder="1" applyAlignment="1">
      <alignment horizontal="center" vertical="center" wrapText="1"/>
    </xf>
    <xf numFmtId="42" fontId="11" fillId="3" borderId="18" xfId="4" applyFont="1" applyFill="1" applyBorder="1" applyAlignment="1">
      <alignment horizontal="center" vertical="center" wrapText="1"/>
    </xf>
    <xf numFmtId="42" fontId="9" fillId="0" borderId="44" xfId="4" applyFont="1" applyFill="1" applyBorder="1" applyAlignment="1">
      <alignment horizontal="center" vertical="center" wrapText="1"/>
    </xf>
    <xf numFmtId="14" fontId="9" fillId="0" borderId="38" xfId="6" applyNumberFormat="1" applyFont="1" applyBorder="1" applyAlignment="1">
      <alignment horizontal="center" vertical="center" wrapText="1"/>
    </xf>
    <xf numFmtId="0" fontId="11" fillId="3" borderId="20" xfId="7" applyFont="1" applyFill="1" applyBorder="1" applyAlignment="1">
      <alignment horizontal="justify" vertical="center" wrapText="1"/>
    </xf>
    <xf numFmtId="42" fontId="9" fillId="0" borderId="54" xfId="4" applyFont="1" applyFill="1" applyBorder="1" applyAlignment="1">
      <alignment horizontal="center" vertical="center" wrapText="1"/>
    </xf>
    <xf numFmtId="0" fontId="11" fillId="3" borderId="38" xfId="6" applyFont="1" applyFill="1" applyBorder="1" applyAlignment="1">
      <alignment horizontal="center" vertical="center" wrapText="1"/>
    </xf>
    <xf numFmtId="14" fontId="9" fillId="3" borderId="38" xfId="6" applyNumberFormat="1" applyFont="1" applyFill="1" applyBorder="1" applyAlignment="1">
      <alignment horizontal="center" vertical="center" wrapText="1"/>
    </xf>
    <xf numFmtId="0" fontId="11" fillId="3" borderId="61" xfId="6" applyFont="1" applyFill="1" applyBorder="1" applyAlignment="1">
      <alignment horizontal="justify" vertical="center" wrapText="1"/>
    </xf>
    <xf numFmtId="14" fontId="9" fillId="3" borderId="32" xfId="6" applyNumberFormat="1" applyFont="1" applyFill="1" applyBorder="1" applyAlignment="1">
      <alignment horizontal="center" vertical="center" wrapText="1"/>
    </xf>
    <xf numFmtId="14" fontId="11" fillId="3" borderId="13" xfId="6" applyNumberFormat="1" applyFont="1" applyFill="1" applyBorder="1" applyAlignment="1">
      <alignment horizontal="center" vertical="center" wrapText="1"/>
    </xf>
    <xf numFmtId="0" fontId="18" fillId="7" borderId="71" xfId="6" applyFont="1" applyFill="1" applyBorder="1" applyAlignment="1">
      <alignment horizontal="center" vertical="center" wrapText="1"/>
    </xf>
    <xf numFmtId="0" fontId="18" fillId="7" borderId="70" xfId="6" applyFont="1" applyFill="1" applyBorder="1" applyAlignment="1">
      <alignment horizontal="center" vertical="center" wrapText="1"/>
    </xf>
    <xf numFmtId="0" fontId="18" fillId="7" borderId="72" xfId="6" applyFont="1" applyFill="1" applyBorder="1" applyAlignment="1">
      <alignment horizontal="center" vertical="center" wrapText="1"/>
    </xf>
    <xf numFmtId="3" fontId="18" fillId="7" borderId="70" xfId="6" applyNumberFormat="1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55" xfId="6" applyBorder="1" applyAlignment="1">
      <alignment horizontal="left" vertical="center" wrapText="1"/>
    </xf>
    <xf numFmtId="0" fontId="6" fillId="0" borderId="57" xfId="6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0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0" fontId="6" fillId="0" borderId="55" xfId="0" applyFont="1" applyBorder="1" applyAlignment="1">
      <alignment vertical="center" wrapText="1"/>
    </xf>
    <xf numFmtId="0" fontId="6" fillId="0" borderId="41" xfId="6" applyBorder="1" applyAlignment="1">
      <alignment horizontal="justify" vertical="center" wrapText="1"/>
    </xf>
    <xf numFmtId="164" fontId="18" fillId="3" borderId="0" xfId="3" applyNumberFormat="1" applyFont="1" applyFill="1" applyAlignment="1">
      <alignment vertical="center" wrapText="1"/>
    </xf>
    <xf numFmtId="164" fontId="18" fillId="3" borderId="0" xfId="6" applyNumberFormat="1" applyFont="1" applyFill="1" applyAlignment="1">
      <alignment horizontal="left" vertical="center"/>
    </xf>
    <xf numFmtId="42" fontId="11" fillId="3" borderId="64" xfId="4" applyFont="1" applyFill="1" applyBorder="1" applyAlignment="1">
      <alignment horizontal="center" vertical="center"/>
    </xf>
    <xf numFmtId="0" fontId="11" fillId="3" borderId="20" xfId="7" applyFont="1" applyFill="1" applyBorder="1" applyAlignment="1">
      <alignment horizontal="left" vertical="center" wrapText="1"/>
    </xf>
    <xf numFmtId="42" fontId="11" fillId="3" borderId="23" xfId="4" applyFont="1" applyFill="1" applyBorder="1" applyAlignment="1">
      <alignment vertical="center"/>
    </xf>
    <xf numFmtId="0" fontId="11" fillId="0" borderId="38" xfId="7" applyFont="1" applyBorder="1" applyAlignment="1">
      <alignment horizontal="left" vertical="center" wrapText="1"/>
    </xf>
    <xf numFmtId="42" fontId="11" fillId="0" borderId="13" xfId="4" applyFont="1" applyFill="1" applyBorder="1" applyAlignment="1">
      <alignment horizontal="right" vertical="center" wrapText="1"/>
    </xf>
    <xf numFmtId="42" fontId="11" fillId="0" borderId="23" xfId="4" applyFont="1" applyFill="1" applyBorder="1" applyAlignment="1">
      <alignment vertical="center" wrapText="1"/>
    </xf>
    <xf numFmtId="0" fontId="11" fillId="3" borderId="22" xfId="7" applyFont="1" applyFill="1" applyBorder="1" applyAlignment="1">
      <alignment horizontal="justify" vertical="center" wrapText="1"/>
    </xf>
    <xf numFmtId="42" fontId="11" fillId="3" borderId="62" xfId="4" applyFont="1" applyFill="1" applyBorder="1" applyAlignment="1">
      <alignment horizontal="justify" vertical="center" wrapText="1"/>
    </xf>
    <xf numFmtId="42" fontId="11" fillId="3" borderId="23" xfId="4" applyFont="1" applyFill="1" applyBorder="1" applyAlignment="1">
      <alignment horizontal="justify" vertical="center" wrapText="1"/>
    </xf>
    <xf numFmtId="42" fontId="11" fillId="0" borderId="32" xfId="4" applyFont="1" applyFill="1" applyBorder="1" applyAlignment="1">
      <alignment horizontal="right" vertical="center" wrapText="1"/>
    </xf>
    <xf numFmtId="42" fontId="11" fillId="0" borderId="38" xfId="4" applyFont="1" applyFill="1" applyBorder="1" applyAlignment="1">
      <alignment horizontal="right" vertical="center" wrapText="1"/>
    </xf>
    <xf numFmtId="0" fontId="6" fillId="0" borderId="41" xfId="6" applyBorder="1" applyAlignment="1">
      <alignment horizontal="left" vertical="center" wrapText="1"/>
    </xf>
    <xf numFmtId="0" fontId="6" fillId="0" borderId="40" xfId="6" applyBorder="1" applyAlignment="1">
      <alignment horizontal="left" vertical="center" wrapText="1"/>
    </xf>
    <xf numFmtId="0" fontId="6" fillId="0" borderId="22" xfId="6" applyBorder="1" applyAlignment="1">
      <alignment horizontal="left" vertical="center" wrapText="1"/>
    </xf>
    <xf numFmtId="0" fontId="6" fillId="0" borderId="20" xfId="6" applyBorder="1" applyAlignment="1">
      <alignment horizontal="left" vertical="center" wrapText="1"/>
    </xf>
    <xf numFmtId="0" fontId="6" fillId="0" borderId="22" xfId="6" applyBorder="1" applyAlignment="1">
      <alignment horizontal="center" vertical="center"/>
    </xf>
    <xf numFmtId="0" fontId="6" fillId="0" borderId="20" xfId="6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2" xfId="6" applyBorder="1" applyAlignment="1">
      <alignment horizontal="left" vertical="center" wrapText="1"/>
    </xf>
    <xf numFmtId="0" fontId="6" fillId="0" borderId="13" xfId="6" applyBorder="1" applyAlignment="1">
      <alignment horizontal="left" vertical="center" wrapText="1"/>
    </xf>
    <xf numFmtId="0" fontId="6" fillId="0" borderId="38" xfId="6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164" fontId="21" fillId="0" borderId="32" xfId="3" applyNumberFormat="1" applyFont="1" applyFill="1" applyBorder="1" applyAlignment="1">
      <alignment horizontal="center" vertical="center"/>
    </xf>
    <xf numFmtId="164" fontId="21" fillId="0" borderId="13" xfId="3" applyNumberFormat="1" applyFont="1" applyFill="1" applyBorder="1" applyAlignment="1">
      <alignment horizontal="center" vertical="center"/>
    </xf>
    <xf numFmtId="0" fontId="6" fillId="0" borderId="53" xfId="0" applyFont="1" applyBorder="1" applyAlignment="1">
      <alignment horizontal="left" vertical="center" wrapText="1"/>
    </xf>
    <xf numFmtId="0" fontId="6" fillId="0" borderId="13" xfId="6" applyBorder="1" applyAlignment="1">
      <alignment horizontal="center" vertical="center"/>
    </xf>
    <xf numFmtId="1" fontId="6" fillId="0" borderId="13" xfId="1" applyNumberFormat="1" applyFont="1" applyFill="1" applyBorder="1" applyAlignment="1">
      <alignment horizontal="center" vertical="center"/>
    </xf>
    <xf numFmtId="14" fontId="6" fillId="0" borderId="13" xfId="6" applyNumberFormat="1" applyBorder="1" applyAlignment="1">
      <alignment horizontal="center" vertical="center"/>
    </xf>
    <xf numFmtId="0" fontId="21" fillId="0" borderId="13" xfId="6" applyFont="1" applyBorder="1" applyAlignment="1">
      <alignment horizontal="left" vertical="center" wrapText="1"/>
    </xf>
    <xf numFmtId="14" fontId="6" fillId="0" borderId="22" xfId="6" applyNumberFormat="1" applyBorder="1" applyAlignment="1">
      <alignment horizontal="center" vertical="center"/>
    </xf>
    <xf numFmtId="14" fontId="6" fillId="0" borderId="20" xfId="6" applyNumberForma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164" fontId="21" fillId="0" borderId="38" xfId="3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64" fontId="21" fillId="0" borderId="20" xfId="3" applyNumberFormat="1" applyFont="1" applyFill="1" applyBorder="1" applyAlignment="1">
      <alignment horizontal="center" vertical="center"/>
    </xf>
    <xf numFmtId="164" fontId="21" fillId="0" borderId="22" xfId="3" applyNumberFormat="1" applyFont="1" applyFill="1" applyBorder="1" applyAlignment="1">
      <alignment horizontal="center" vertical="center"/>
    </xf>
    <xf numFmtId="0" fontId="21" fillId="0" borderId="22" xfId="6" applyFont="1" applyBorder="1" applyAlignment="1">
      <alignment horizontal="left" vertical="center" wrapText="1"/>
    </xf>
    <xf numFmtId="0" fontId="6" fillId="0" borderId="32" xfId="6" applyBorder="1" applyAlignment="1">
      <alignment horizontal="center" vertical="center" wrapText="1"/>
    </xf>
    <xf numFmtId="0" fontId="6" fillId="0" borderId="13" xfId="6" applyBorder="1" applyAlignment="1">
      <alignment horizontal="center" vertical="center" wrapText="1"/>
    </xf>
    <xf numFmtId="0" fontId="6" fillId="0" borderId="38" xfId="6" applyBorder="1" applyAlignment="1">
      <alignment horizontal="center" vertical="center" wrapText="1"/>
    </xf>
    <xf numFmtId="0" fontId="6" fillId="0" borderId="57" xfId="6" applyBorder="1" applyAlignment="1">
      <alignment horizontal="justify" vertical="center" wrapText="1"/>
    </xf>
    <xf numFmtId="0" fontId="6" fillId="0" borderId="53" xfId="6" applyBorder="1" applyAlignment="1">
      <alignment horizontal="justify" vertical="center" wrapText="1"/>
    </xf>
    <xf numFmtId="166" fontId="6" fillId="0" borderId="32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0" fontId="6" fillId="0" borderId="54" xfId="6" applyBorder="1" applyAlignment="1">
      <alignment horizontal="center" vertical="center" wrapText="1"/>
    </xf>
    <xf numFmtId="0" fontId="6" fillId="0" borderId="45" xfId="6" applyBorder="1" applyAlignment="1">
      <alignment horizontal="center" vertical="center" wrapText="1"/>
    </xf>
    <xf numFmtId="0" fontId="21" fillId="0" borderId="13" xfId="6" applyFont="1" applyBorder="1" applyAlignment="1">
      <alignment horizontal="justify" vertical="center" wrapText="1"/>
    </xf>
    <xf numFmtId="0" fontId="6" fillId="0" borderId="55" xfId="6" applyBorder="1" applyAlignment="1">
      <alignment horizontal="justify" vertical="center" wrapText="1"/>
    </xf>
    <xf numFmtId="1" fontId="6" fillId="0" borderId="13" xfId="6" applyNumberFormat="1" applyBorder="1" applyAlignment="1">
      <alignment horizontal="center" vertical="center" wrapText="1"/>
    </xf>
    <xf numFmtId="1" fontId="6" fillId="0" borderId="38" xfId="6" applyNumberForma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1" fillId="0" borderId="20" xfId="6" applyFont="1" applyBorder="1" applyAlignment="1">
      <alignment horizontal="left" vertical="center" wrapText="1"/>
    </xf>
    <xf numFmtId="0" fontId="6" fillId="0" borderId="53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174" fontId="6" fillId="0" borderId="13" xfId="0" applyNumberFormat="1" applyFont="1" applyBorder="1" applyAlignment="1">
      <alignment horizontal="center" vertical="center" wrapText="1"/>
    </xf>
    <xf numFmtId="0" fontId="21" fillId="0" borderId="38" xfId="6" applyFont="1" applyBorder="1" applyAlignment="1">
      <alignment horizontal="left" vertical="center" wrapText="1"/>
    </xf>
    <xf numFmtId="0" fontId="6" fillId="0" borderId="44" xfId="6" applyBorder="1" applyAlignment="1">
      <alignment horizontal="center" vertical="center" wrapText="1"/>
    </xf>
    <xf numFmtId="0" fontId="6" fillId="0" borderId="20" xfId="6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6" fillId="0" borderId="53" xfId="6" applyBorder="1" applyAlignment="1">
      <alignment horizontal="left" vertical="center" wrapText="1"/>
    </xf>
    <xf numFmtId="0" fontId="6" fillId="0" borderId="22" xfId="6" applyBorder="1" applyAlignment="1">
      <alignment horizontal="center" vertical="center" wrapText="1"/>
    </xf>
    <xf numFmtId="0" fontId="6" fillId="0" borderId="40" xfId="6" applyBorder="1" applyAlignment="1">
      <alignment horizontal="justify" vertical="center" wrapText="1"/>
    </xf>
    <xf numFmtId="3" fontId="6" fillId="0" borderId="13" xfId="6" applyNumberFormat="1" applyBorder="1" applyAlignment="1">
      <alignment horizontal="center" vertical="center" wrapText="1"/>
    </xf>
    <xf numFmtId="0" fontId="6" fillId="0" borderId="38" xfId="6" applyBorder="1" applyAlignment="1">
      <alignment horizontal="center" vertical="center"/>
    </xf>
    <xf numFmtId="165" fontId="6" fillId="0" borderId="13" xfId="6" applyNumberFormat="1" applyBorder="1" applyAlignment="1">
      <alignment horizontal="center" vertical="center" wrapText="1"/>
    </xf>
    <xf numFmtId="165" fontId="6" fillId="0" borderId="38" xfId="6" applyNumberFormat="1" applyBorder="1" applyAlignment="1">
      <alignment horizontal="center" vertical="center" wrapText="1"/>
    </xf>
    <xf numFmtId="0" fontId="6" fillId="0" borderId="47" xfId="6" applyBorder="1" applyAlignment="1">
      <alignment horizontal="center" vertical="center" wrapText="1"/>
    </xf>
    <xf numFmtId="166" fontId="6" fillId="0" borderId="13" xfId="6" applyNumberFormat="1" applyBorder="1" applyAlignment="1">
      <alignment horizontal="center" vertical="center" wrapText="1"/>
    </xf>
    <xf numFmtId="165" fontId="6" fillId="0" borderId="20" xfId="6" applyNumberFormat="1" applyBorder="1" applyAlignment="1">
      <alignment horizontal="center" vertical="center" wrapText="1"/>
    </xf>
    <xf numFmtId="0" fontId="21" fillId="0" borderId="22" xfId="6" applyFont="1" applyBorder="1" applyAlignment="1">
      <alignment horizontal="justify" vertical="center" wrapText="1"/>
    </xf>
    <xf numFmtId="42" fontId="6" fillId="0" borderId="22" xfId="4" applyFont="1" applyFill="1" applyBorder="1" applyAlignment="1">
      <alignment horizontal="center" vertical="center" wrapText="1"/>
    </xf>
    <xf numFmtId="0" fontId="6" fillId="3" borderId="13" xfId="6" applyFill="1" applyBorder="1" applyAlignment="1">
      <alignment horizontal="center" vertical="center" wrapText="1"/>
    </xf>
    <xf numFmtId="0" fontId="6" fillId="3" borderId="38" xfId="6" applyFill="1" applyBorder="1" applyAlignment="1">
      <alignment horizontal="center" vertical="center" wrapText="1"/>
    </xf>
    <xf numFmtId="0" fontId="21" fillId="0" borderId="20" xfId="6" applyFont="1" applyBorder="1" applyAlignment="1">
      <alignment horizontal="justify" vertical="center" wrapText="1"/>
    </xf>
    <xf numFmtId="0" fontId="6" fillId="3" borderId="53" xfId="6" applyFill="1" applyBorder="1" applyAlignment="1">
      <alignment horizontal="justify" vertical="center" wrapText="1"/>
    </xf>
    <xf numFmtId="166" fontId="6" fillId="3" borderId="13" xfId="6" applyNumberFormat="1" applyFill="1" applyBorder="1" applyAlignment="1">
      <alignment horizontal="center" vertical="center" wrapText="1"/>
    </xf>
    <xf numFmtId="165" fontId="6" fillId="0" borderId="22" xfId="6" applyNumberFormat="1" applyBorder="1" applyAlignment="1">
      <alignment horizontal="center" vertical="center" wrapText="1"/>
    </xf>
    <xf numFmtId="0" fontId="6" fillId="0" borderId="43" xfId="6" applyBorder="1" applyAlignment="1">
      <alignment horizontal="center" vertical="center" wrapText="1"/>
    </xf>
    <xf numFmtId="166" fontId="6" fillId="0" borderId="20" xfId="6" applyNumberFormat="1" applyBorder="1" applyAlignment="1">
      <alignment horizontal="center" vertical="center" wrapText="1"/>
    </xf>
    <xf numFmtId="165" fontId="6" fillId="0" borderId="45" xfId="6" applyNumberFormat="1" applyBorder="1" applyAlignment="1">
      <alignment horizontal="center" vertical="center" wrapText="1"/>
    </xf>
    <xf numFmtId="166" fontId="6" fillId="0" borderId="38" xfId="6" applyNumberFormat="1" applyBorder="1" applyAlignment="1">
      <alignment horizontal="center" vertical="center" wrapText="1"/>
    </xf>
    <xf numFmtId="164" fontId="21" fillId="0" borderId="13" xfId="3" applyNumberFormat="1" applyFont="1" applyFill="1" applyBorder="1" applyAlignment="1">
      <alignment horizontal="center" vertical="center" wrapText="1"/>
    </xf>
    <xf numFmtId="0" fontId="6" fillId="0" borderId="47" xfId="6" applyBorder="1" applyAlignment="1">
      <alignment horizontal="center" vertical="center" wrapText="1"/>
    </xf>
    <xf numFmtId="42" fontId="6" fillId="0" borderId="13" xfId="4" applyFont="1" applyFill="1" applyBorder="1" applyAlignment="1">
      <alignment horizontal="center" vertical="center" wrapText="1"/>
    </xf>
    <xf numFmtId="42" fontId="6" fillId="0" borderId="38" xfId="4" applyFont="1" applyFill="1" applyBorder="1" applyAlignment="1">
      <alignment horizontal="center" vertical="center" wrapText="1"/>
    </xf>
    <xf numFmtId="0" fontId="6" fillId="0" borderId="13" xfId="6" applyBorder="1" applyAlignment="1">
      <alignment horizontal="center" vertical="center"/>
    </xf>
    <xf numFmtId="0" fontId="6" fillId="0" borderId="38" xfId="6" applyBorder="1" applyAlignment="1">
      <alignment horizontal="center" vertical="center"/>
    </xf>
    <xf numFmtId="0" fontId="6" fillId="0" borderId="60" xfId="6" applyBorder="1" applyAlignment="1">
      <alignment horizontal="center" vertical="center" wrapText="1"/>
    </xf>
    <xf numFmtId="0" fontId="6" fillId="0" borderId="17" xfId="6" applyBorder="1" applyAlignment="1">
      <alignment horizontal="center" vertical="center" wrapText="1"/>
    </xf>
    <xf numFmtId="0" fontId="6" fillId="0" borderId="61" xfId="6" applyBorder="1" applyAlignment="1">
      <alignment horizontal="center" vertical="center" wrapText="1"/>
    </xf>
    <xf numFmtId="0" fontId="6" fillId="0" borderId="53" xfId="6" applyBorder="1" applyAlignment="1">
      <alignment horizontal="center" vertical="center"/>
    </xf>
    <xf numFmtId="0" fontId="6" fillId="0" borderId="22" xfId="6" applyBorder="1" applyAlignment="1">
      <alignment horizontal="center" vertical="center"/>
    </xf>
    <xf numFmtId="0" fontId="6" fillId="0" borderId="20" xfId="6" applyBorder="1" applyAlignment="1">
      <alignment horizontal="center" vertical="center"/>
    </xf>
    <xf numFmtId="0" fontId="18" fillId="7" borderId="5" xfId="6" applyFont="1" applyFill="1" applyBorder="1" applyAlignment="1">
      <alignment horizontal="center" vertical="center" wrapText="1"/>
    </xf>
    <xf numFmtId="0" fontId="18" fillId="7" borderId="11" xfId="6" applyFont="1" applyFill="1" applyBorder="1" applyAlignment="1">
      <alignment horizontal="center" vertical="center" wrapText="1"/>
    </xf>
    <xf numFmtId="0" fontId="18" fillId="6" borderId="5" xfId="6" applyFont="1" applyFill="1" applyBorder="1" applyAlignment="1">
      <alignment horizontal="center" vertical="center" wrapText="1"/>
    </xf>
    <xf numFmtId="0" fontId="18" fillId="6" borderId="5" xfId="6" applyFont="1" applyFill="1" applyBorder="1" applyAlignment="1">
      <alignment horizontal="center" vertical="center"/>
    </xf>
    <xf numFmtId="0" fontId="18" fillId="7" borderId="51" xfId="6" applyFont="1" applyFill="1" applyBorder="1" applyAlignment="1">
      <alignment horizontal="center" vertical="center" wrapText="1"/>
    </xf>
    <xf numFmtId="0" fontId="18" fillId="7" borderId="5" xfId="6" applyFont="1" applyFill="1" applyBorder="1" applyAlignment="1">
      <alignment horizontal="left" vertical="center" wrapText="1"/>
    </xf>
    <xf numFmtId="0" fontId="18" fillId="5" borderId="51" xfId="6" applyFont="1" applyFill="1" applyBorder="1" applyAlignment="1">
      <alignment horizontal="center" vertical="center" wrapText="1"/>
    </xf>
    <xf numFmtId="0" fontId="18" fillId="5" borderId="5" xfId="6" applyFont="1" applyFill="1" applyBorder="1" applyAlignment="1">
      <alignment horizontal="center" vertical="center"/>
    </xf>
    <xf numFmtId="0" fontId="18" fillId="5" borderId="5" xfId="6" applyFont="1" applyFill="1" applyBorder="1" applyAlignment="1">
      <alignment horizontal="center" vertical="center" wrapText="1"/>
    </xf>
    <xf numFmtId="0" fontId="18" fillId="7" borderId="52" xfId="6" applyFont="1" applyFill="1" applyBorder="1" applyAlignment="1">
      <alignment horizontal="center" vertical="center" wrapText="1"/>
    </xf>
    <xf numFmtId="44" fontId="22" fillId="7" borderId="5" xfId="3" applyFont="1" applyFill="1" applyBorder="1" applyAlignment="1">
      <alignment horizontal="center" vertical="center" wrapText="1"/>
    </xf>
    <xf numFmtId="3" fontId="18" fillId="7" borderId="5" xfId="6" applyNumberFormat="1" applyFont="1" applyFill="1" applyBorder="1" applyAlignment="1">
      <alignment horizontal="center" vertical="center" wrapText="1"/>
    </xf>
    <xf numFmtId="0" fontId="9" fillId="0" borderId="13" xfId="6" applyFont="1" applyBorder="1" applyAlignment="1">
      <alignment horizontal="center" vertical="center" wrapText="1"/>
    </xf>
    <xf numFmtId="0" fontId="11" fillId="0" borderId="13" xfId="6" applyFont="1" applyBorder="1" applyAlignment="1">
      <alignment horizontal="center" vertical="center" wrapText="1"/>
    </xf>
    <xf numFmtId="0" fontId="11" fillId="0" borderId="32" xfId="6" applyFont="1" applyBorder="1" applyAlignment="1">
      <alignment horizontal="center" vertical="center" wrapText="1"/>
    </xf>
    <xf numFmtId="0" fontId="8" fillId="7" borderId="30" xfId="6" applyFont="1" applyFill="1" applyBorder="1" applyAlignment="1">
      <alignment horizontal="center" vertical="center" wrapText="1"/>
    </xf>
    <xf numFmtId="0" fontId="8" fillId="7" borderId="11" xfId="6" applyFont="1" applyFill="1" applyBorder="1" applyAlignment="1">
      <alignment horizontal="center" vertical="center" wrapText="1"/>
    </xf>
    <xf numFmtId="0" fontId="8" fillId="5" borderId="29" xfId="6" applyFont="1" applyFill="1" applyBorder="1" applyAlignment="1">
      <alignment horizontal="center" vertical="center" wrapText="1"/>
    </xf>
    <xf numFmtId="0" fontId="8" fillId="5" borderId="11" xfId="6" applyFont="1" applyFill="1" applyBorder="1" applyAlignment="1">
      <alignment horizontal="center" vertical="center" wrapText="1"/>
    </xf>
    <xf numFmtId="0" fontId="8" fillId="7" borderId="2" xfId="6" applyFont="1" applyFill="1" applyBorder="1" applyAlignment="1">
      <alignment horizontal="center" vertical="center" wrapText="1"/>
    </xf>
    <xf numFmtId="0" fontId="8" fillId="6" borderId="29" xfId="6" applyFont="1" applyFill="1" applyBorder="1" applyAlignment="1">
      <alignment horizontal="center" vertical="center" wrapText="1"/>
    </xf>
    <xf numFmtId="0" fontId="8" fillId="6" borderId="11" xfId="6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3" borderId="32" xfId="6" applyFont="1" applyFill="1" applyBorder="1" applyAlignment="1">
      <alignment horizontal="center" vertical="center" wrapText="1"/>
    </xf>
    <xf numFmtId="0" fontId="9" fillId="3" borderId="13" xfId="6" applyFont="1" applyFill="1" applyBorder="1" applyAlignment="1">
      <alignment horizontal="center" vertical="center" wrapText="1"/>
    </xf>
    <xf numFmtId="0" fontId="9" fillId="3" borderId="45" xfId="6" applyFont="1" applyFill="1" applyBorder="1" applyAlignment="1">
      <alignment horizontal="center" vertical="center" wrapText="1"/>
    </xf>
    <xf numFmtId="0" fontId="11" fillId="3" borderId="13" xfId="6" applyFont="1" applyFill="1" applyBorder="1" applyAlignment="1">
      <alignment horizontal="center" vertical="center" wrapText="1"/>
    </xf>
    <xf numFmtId="0" fontId="9" fillId="3" borderId="57" xfId="6" applyFont="1" applyFill="1" applyBorder="1" applyAlignment="1">
      <alignment horizontal="center" vertical="center"/>
    </xf>
    <xf numFmtId="0" fontId="9" fillId="3" borderId="53" xfId="6" applyFont="1" applyFill="1" applyBorder="1" applyAlignment="1">
      <alignment horizontal="center" vertical="center"/>
    </xf>
    <xf numFmtId="0" fontId="9" fillId="3" borderId="32" xfId="6" applyFont="1" applyFill="1" applyBorder="1" applyAlignment="1">
      <alignment horizontal="center" vertical="center"/>
    </xf>
    <xf numFmtId="0" fontId="9" fillId="3" borderId="13" xfId="6" applyFont="1" applyFill="1" applyBorder="1" applyAlignment="1">
      <alignment horizontal="center" vertical="center"/>
    </xf>
    <xf numFmtId="0" fontId="9" fillId="0" borderId="13" xfId="6" applyFont="1" applyBorder="1" applyAlignment="1">
      <alignment horizontal="center" vertical="center"/>
    </xf>
    <xf numFmtId="0" fontId="11" fillId="0" borderId="38" xfId="6" applyFont="1" applyBorder="1" applyAlignment="1">
      <alignment horizontal="center" vertical="center" wrapText="1"/>
    </xf>
    <xf numFmtId="0" fontId="9" fillId="0" borderId="45" xfId="6" applyFont="1" applyBorder="1" applyAlignment="1">
      <alignment horizontal="center" vertical="center" wrapText="1"/>
    </xf>
    <xf numFmtId="0" fontId="9" fillId="0" borderId="53" xfId="6" applyFont="1" applyBorder="1" applyAlignment="1">
      <alignment horizontal="center" vertical="center"/>
    </xf>
    <xf numFmtId="0" fontId="9" fillId="3" borderId="38" xfId="6" applyFont="1" applyFill="1" applyBorder="1" applyAlignment="1">
      <alignment horizontal="center" vertical="center"/>
    </xf>
    <xf numFmtId="0" fontId="9" fillId="3" borderId="38" xfId="6" applyFont="1" applyFill="1" applyBorder="1" applyAlignment="1">
      <alignment horizontal="center" vertical="center" wrapText="1"/>
    </xf>
    <xf numFmtId="0" fontId="9" fillId="3" borderId="47" xfId="6" applyFont="1" applyFill="1" applyBorder="1" applyAlignment="1">
      <alignment horizontal="center" vertical="center" wrapText="1"/>
    </xf>
    <xf numFmtId="0" fontId="9" fillId="3" borderId="54" xfId="6" applyFont="1" applyFill="1" applyBorder="1" applyAlignment="1">
      <alignment horizontal="center" vertical="center"/>
    </xf>
    <xf numFmtId="0" fontId="9" fillId="3" borderId="45" xfId="6" applyFont="1" applyFill="1" applyBorder="1" applyAlignment="1">
      <alignment horizontal="center" vertical="center"/>
    </xf>
    <xf numFmtId="0" fontId="9" fillId="3" borderId="47" xfId="6" applyFont="1" applyFill="1" applyBorder="1" applyAlignment="1">
      <alignment horizontal="center" vertical="center"/>
    </xf>
    <xf numFmtId="0" fontId="8" fillId="6" borderId="70" xfId="6" applyFont="1" applyFill="1" applyBorder="1" applyAlignment="1">
      <alignment horizontal="center" vertical="center"/>
    </xf>
    <xf numFmtId="0" fontId="8" fillId="6" borderId="71" xfId="6" applyFont="1" applyFill="1" applyBorder="1" applyAlignment="1">
      <alignment horizontal="center" vertical="center"/>
    </xf>
    <xf numFmtId="0" fontId="8" fillId="7" borderId="70" xfId="6" applyFont="1" applyFill="1" applyBorder="1" applyAlignment="1">
      <alignment horizontal="center" vertical="center" wrapText="1"/>
    </xf>
    <xf numFmtId="0" fontId="8" fillId="7" borderId="71" xfId="6" applyFont="1" applyFill="1" applyBorder="1" applyAlignment="1">
      <alignment horizontal="center" vertical="center" wrapText="1"/>
    </xf>
    <xf numFmtId="44" fontId="22" fillId="7" borderId="70" xfId="3" applyFont="1" applyFill="1" applyBorder="1" applyAlignment="1">
      <alignment horizontal="center" vertical="center" wrapText="1"/>
    </xf>
    <xf numFmtId="0" fontId="9" fillId="3" borderId="55" xfId="6" applyFont="1" applyFill="1" applyBorder="1" applyAlignment="1">
      <alignment horizontal="center" vertical="center"/>
    </xf>
    <xf numFmtId="0" fontId="8" fillId="5" borderId="69" xfId="6" applyFont="1" applyFill="1" applyBorder="1" applyAlignment="1">
      <alignment horizontal="center" vertical="center" wrapText="1"/>
    </xf>
    <xf numFmtId="0" fontId="8" fillId="5" borderId="70" xfId="6" applyFont="1" applyFill="1" applyBorder="1" applyAlignment="1">
      <alignment horizontal="center" vertical="center"/>
    </xf>
    <xf numFmtId="0" fontId="8" fillId="5" borderId="70" xfId="6" applyFont="1" applyFill="1" applyBorder="1" applyAlignment="1">
      <alignment horizontal="center" vertical="center" wrapText="1"/>
    </xf>
    <xf numFmtId="0" fontId="8" fillId="5" borderId="1" xfId="6" applyFont="1" applyFill="1" applyBorder="1" applyAlignment="1">
      <alignment horizontal="center" vertical="center" wrapText="1"/>
    </xf>
    <xf numFmtId="3" fontId="18" fillId="7" borderId="70" xfId="6" applyNumberFormat="1" applyFont="1" applyFill="1" applyBorder="1" applyAlignment="1">
      <alignment horizontal="center" vertical="center" wrapText="1"/>
    </xf>
    <xf numFmtId="0" fontId="8" fillId="6" borderId="69" xfId="6" applyFont="1" applyFill="1" applyBorder="1" applyAlignment="1">
      <alignment horizontal="center" vertical="center" wrapText="1"/>
    </xf>
    <xf numFmtId="0" fontId="8" fillId="6" borderId="70" xfId="6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21" fillId="0" borderId="32" xfId="6" applyFont="1" applyBorder="1" applyAlignment="1">
      <alignment horizontal="center" vertical="center"/>
    </xf>
    <xf numFmtId="0" fontId="21" fillId="0" borderId="38" xfId="6" applyFont="1" applyBorder="1" applyAlignment="1">
      <alignment horizontal="center" vertical="center"/>
    </xf>
    <xf numFmtId="164" fontId="21" fillId="0" borderId="13" xfId="3" applyNumberFormat="1" applyFont="1" applyFill="1" applyBorder="1" applyAlignment="1">
      <alignment horizontal="center" vertical="center" wrapText="1"/>
    </xf>
    <xf numFmtId="0" fontId="21" fillId="0" borderId="13" xfId="6" applyFont="1" applyBorder="1" applyAlignment="1">
      <alignment horizontal="center" vertical="center"/>
    </xf>
    <xf numFmtId="42" fontId="21" fillId="0" borderId="32" xfId="4" applyFont="1" applyFill="1" applyBorder="1" applyAlignment="1">
      <alignment vertical="center"/>
    </xf>
    <xf numFmtId="42" fontId="21" fillId="0" borderId="13" xfId="4" applyFont="1" applyFill="1" applyBorder="1" applyAlignment="1">
      <alignment vertical="center"/>
    </xf>
    <xf numFmtId="42" fontId="21" fillId="0" borderId="38" xfId="4" applyFont="1" applyFill="1" applyBorder="1" applyAlignment="1">
      <alignment vertical="center"/>
    </xf>
    <xf numFmtId="170" fontId="18" fillId="7" borderId="5" xfId="6" applyNumberFormat="1" applyFont="1" applyFill="1" applyBorder="1" applyAlignment="1">
      <alignment horizontal="center" vertical="center" wrapText="1"/>
    </xf>
    <xf numFmtId="164" fontId="11" fillId="0" borderId="13" xfId="4" applyNumberFormat="1" applyFont="1" applyFill="1" applyBorder="1" applyAlignment="1">
      <alignment horizontal="center" vertical="center" wrapText="1"/>
    </xf>
    <xf numFmtId="164" fontId="11" fillId="0" borderId="22" xfId="4" applyNumberFormat="1" applyFont="1" applyFill="1" applyBorder="1" applyAlignment="1">
      <alignment horizontal="center" vertical="center" wrapText="1"/>
    </xf>
    <xf numFmtId="164" fontId="9" fillId="0" borderId="13" xfId="4" applyNumberFormat="1" applyFont="1" applyFill="1" applyBorder="1" applyAlignment="1">
      <alignment horizontal="center" vertical="center" wrapText="1"/>
    </xf>
    <xf numFmtId="165" fontId="11" fillId="0" borderId="13" xfId="6" applyNumberFormat="1" applyFont="1" applyBorder="1" applyAlignment="1">
      <alignment horizontal="center" vertical="center" wrapText="1"/>
    </xf>
    <xf numFmtId="165" fontId="9" fillId="3" borderId="13" xfId="6" applyNumberFormat="1" applyFont="1" applyFill="1" applyBorder="1" applyAlignment="1">
      <alignment horizontal="center" vertical="center" wrapText="1"/>
    </xf>
    <xf numFmtId="166" fontId="9" fillId="3" borderId="13" xfId="6" applyNumberFormat="1" applyFont="1" applyFill="1" applyBorder="1" applyAlignment="1">
      <alignment horizontal="center" vertical="center" wrapText="1"/>
    </xf>
    <xf numFmtId="0" fontId="9" fillId="0" borderId="45" xfId="6" applyFont="1" applyBorder="1" applyAlignment="1">
      <alignment horizontal="center" vertical="center"/>
    </xf>
    <xf numFmtId="165" fontId="9" fillId="3" borderId="38" xfId="6" applyNumberFormat="1" applyFont="1" applyFill="1" applyBorder="1" applyAlignment="1">
      <alignment horizontal="center" vertical="center" wrapText="1"/>
    </xf>
    <xf numFmtId="0" fontId="18" fillId="7" borderId="71" xfId="6" applyFont="1" applyFill="1" applyBorder="1" applyAlignment="1">
      <alignment horizontal="center" vertical="center" wrapText="1"/>
    </xf>
    <xf numFmtId="0" fontId="18" fillId="7" borderId="70" xfId="6" applyFont="1" applyFill="1" applyBorder="1" applyAlignment="1">
      <alignment horizontal="center" vertical="center" wrapText="1"/>
    </xf>
    <xf numFmtId="0" fontId="12" fillId="6" borderId="5" xfId="6" applyFont="1" applyFill="1" applyBorder="1" applyAlignment="1">
      <alignment horizontal="center" vertical="center"/>
    </xf>
    <xf numFmtId="0" fontId="12" fillId="6" borderId="52" xfId="6" applyFont="1" applyFill="1" applyBorder="1" applyAlignment="1">
      <alignment horizontal="center" vertical="center"/>
    </xf>
    <xf numFmtId="0" fontId="18" fillId="7" borderId="4" xfId="6" applyFont="1" applyFill="1" applyBorder="1" applyAlignment="1">
      <alignment horizontal="center" vertical="center" wrapText="1"/>
    </xf>
    <xf numFmtId="0" fontId="18" fillId="7" borderId="72" xfId="6" applyFont="1" applyFill="1" applyBorder="1" applyAlignment="1">
      <alignment horizontal="center" vertical="center" wrapText="1"/>
    </xf>
    <xf numFmtId="0" fontId="12" fillId="6" borderId="51" xfId="6" applyFont="1" applyFill="1" applyBorder="1" applyAlignment="1">
      <alignment horizontal="center" vertical="center" wrapText="1"/>
    </xf>
    <xf numFmtId="0" fontId="12" fillId="6" borderId="5" xfId="6" applyFont="1" applyFill="1" applyBorder="1" applyAlignment="1">
      <alignment horizontal="center" vertical="center" wrapText="1"/>
    </xf>
    <xf numFmtId="0" fontId="12" fillId="5" borderId="51" xfId="6" applyFont="1" applyFill="1" applyBorder="1" applyAlignment="1">
      <alignment horizontal="center" vertical="center" wrapText="1"/>
    </xf>
    <xf numFmtId="0" fontId="12" fillId="5" borderId="5" xfId="6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center" vertical="center" wrapText="1"/>
    </xf>
    <xf numFmtId="0" fontId="12" fillId="5" borderId="3" xfId="6" applyFont="1" applyFill="1" applyBorder="1" applyAlignment="1">
      <alignment horizontal="center" vertical="center" wrapText="1"/>
    </xf>
    <xf numFmtId="42" fontId="9" fillId="0" borderId="18" xfId="4" applyFont="1" applyFill="1" applyBorder="1" applyAlignment="1">
      <alignment horizontal="center" vertical="center" wrapText="1"/>
    </xf>
    <xf numFmtId="42" fontId="11" fillId="0" borderId="22" xfId="4" applyFont="1" applyFill="1" applyBorder="1" applyAlignment="1">
      <alignment horizontal="center" vertical="center" wrapText="1"/>
    </xf>
    <xf numFmtId="42" fontId="11" fillId="0" borderId="20" xfId="4" applyFont="1" applyFill="1" applyBorder="1" applyAlignment="1">
      <alignment horizontal="center" vertical="center" wrapText="1"/>
    </xf>
    <xf numFmtId="166" fontId="11" fillId="3" borderId="13" xfId="6" applyNumberFormat="1" applyFont="1" applyFill="1" applyBorder="1" applyAlignment="1">
      <alignment horizontal="center" vertical="center" wrapText="1"/>
    </xf>
    <xf numFmtId="42" fontId="11" fillId="0" borderId="13" xfId="4" applyFont="1" applyFill="1" applyBorder="1" applyAlignment="1">
      <alignment horizontal="center" vertical="center" wrapText="1"/>
    </xf>
    <xf numFmtId="42" fontId="11" fillId="0" borderId="38" xfId="4" applyFont="1" applyFill="1" applyBorder="1" applyAlignment="1">
      <alignment horizontal="center" vertical="center" wrapText="1"/>
    </xf>
    <xf numFmtId="1" fontId="11" fillId="0" borderId="13" xfId="6" applyNumberFormat="1" applyFont="1" applyBorder="1" applyAlignment="1">
      <alignment horizontal="center" vertical="center" wrapText="1"/>
    </xf>
    <xf numFmtId="166" fontId="11" fillId="0" borderId="13" xfId="6" applyNumberFormat="1" applyFont="1" applyBorder="1" applyAlignment="1">
      <alignment horizontal="center" vertical="center" wrapText="1"/>
    </xf>
    <xf numFmtId="0" fontId="12" fillId="7" borderId="71" xfId="6" applyFont="1" applyFill="1" applyBorder="1" applyAlignment="1">
      <alignment horizontal="center" vertical="center" wrapText="1"/>
    </xf>
    <xf numFmtId="0" fontId="12" fillId="7" borderId="70" xfId="6" applyFont="1" applyFill="1" applyBorder="1" applyAlignment="1">
      <alignment horizontal="center" vertical="center" wrapText="1"/>
    </xf>
    <xf numFmtId="3" fontId="12" fillId="7" borderId="70" xfId="6" applyNumberFormat="1" applyFont="1" applyFill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21" fillId="3" borderId="0" xfId="3" applyNumberFormat="1" applyFont="1" applyFill="1" applyAlignment="1">
      <alignment vertical="center" wrapText="1"/>
    </xf>
    <xf numFmtId="164" fontId="22" fillId="7" borderId="5" xfId="3" applyNumberFormat="1" applyFont="1" applyFill="1" applyBorder="1" applyAlignment="1">
      <alignment horizontal="center" vertical="center" wrapText="1"/>
    </xf>
    <xf numFmtId="164" fontId="21" fillId="0" borderId="32" xfId="4" applyNumberFormat="1" applyFont="1" applyFill="1" applyBorder="1" applyAlignment="1">
      <alignment vertical="center" wrapText="1"/>
    </xf>
    <xf numFmtId="164" fontId="21" fillId="0" borderId="13" xfId="4" applyNumberFormat="1" applyFont="1" applyFill="1" applyBorder="1" applyAlignment="1">
      <alignment vertical="center" wrapText="1"/>
    </xf>
    <xf numFmtId="164" fontId="21" fillId="0" borderId="13" xfId="3" applyNumberFormat="1" applyFont="1" applyFill="1" applyBorder="1" applyAlignment="1">
      <alignment vertical="center" wrapText="1"/>
    </xf>
    <xf numFmtId="164" fontId="21" fillId="0" borderId="38" xfId="3" applyNumberFormat="1" applyFont="1" applyFill="1" applyBorder="1" applyAlignment="1">
      <alignment vertical="center" wrapText="1"/>
    </xf>
    <xf numFmtId="164" fontId="21" fillId="0" borderId="20" xfId="3" applyNumberFormat="1" applyFont="1" applyFill="1" applyBorder="1" applyAlignment="1">
      <alignment vertical="center"/>
    </xf>
    <xf numFmtId="164" fontId="21" fillId="0" borderId="22" xfId="3" applyNumberFormat="1" applyFont="1" applyFill="1" applyBorder="1" applyAlignment="1">
      <alignment vertical="center" wrapText="1"/>
    </xf>
    <xf numFmtId="164" fontId="21" fillId="0" borderId="32" xfId="3" applyNumberFormat="1" applyFont="1" applyFill="1" applyBorder="1" applyAlignment="1">
      <alignment vertical="center" wrapText="1"/>
    </xf>
    <xf numFmtId="164" fontId="21" fillId="0" borderId="20" xfId="3" applyNumberFormat="1" applyFont="1" applyFill="1" applyBorder="1" applyAlignment="1">
      <alignment vertical="center" wrapText="1"/>
    </xf>
    <xf numFmtId="164" fontId="21" fillId="0" borderId="32" xfId="3" applyNumberFormat="1" applyFont="1" applyFill="1" applyBorder="1" applyAlignment="1">
      <alignment vertical="center"/>
    </xf>
    <xf numFmtId="164" fontId="21" fillId="0" borderId="38" xfId="3" applyNumberFormat="1" applyFont="1" applyFill="1" applyBorder="1" applyAlignment="1">
      <alignment horizontal="center" vertical="center" wrapText="1"/>
    </xf>
    <xf numFmtId="0" fontId="6" fillId="0" borderId="40" xfId="6" applyFont="1" applyBorder="1" applyAlignment="1">
      <alignment horizontal="justify" vertical="center" wrapText="1"/>
    </xf>
    <xf numFmtId="0" fontId="6" fillId="0" borderId="53" xfId="6" applyFont="1" applyBorder="1" applyAlignment="1">
      <alignment horizontal="justify" vertical="center" wrapText="1"/>
    </xf>
    <xf numFmtId="0" fontId="6" fillId="0" borderId="13" xfId="6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/>
    </xf>
    <xf numFmtId="0" fontId="27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21" fillId="3" borderId="0" xfId="6" applyFont="1" applyFill="1" applyAlignment="1">
      <alignment horizontal="center" vertical="center"/>
    </xf>
    <xf numFmtId="0" fontId="6" fillId="0" borderId="41" xfId="6" applyBorder="1" applyAlignment="1">
      <alignment horizontal="left" vertical="center" wrapText="1"/>
    </xf>
    <xf numFmtId="0" fontId="6" fillId="0" borderId="35" xfId="6" applyBorder="1" applyAlignment="1">
      <alignment horizontal="left" vertical="center" wrapText="1"/>
    </xf>
    <xf numFmtId="0" fontId="6" fillId="0" borderId="40" xfId="6" applyBorder="1" applyAlignment="1">
      <alignment horizontal="left" vertical="center" wrapText="1"/>
    </xf>
    <xf numFmtId="0" fontId="6" fillId="0" borderId="22" xfId="6" applyBorder="1" applyAlignment="1">
      <alignment horizontal="left" vertical="center" wrapText="1"/>
    </xf>
    <xf numFmtId="0" fontId="6" fillId="0" borderId="19" xfId="6" applyBorder="1" applyAlignment="1">
      <alignment horizontal="left" vertical="center" wrapText="1"/>
    </xf>
    <xf numFmtId="0" fontId="6" fillId="0" borderId="20" xfId="6" applyBorder="1" applyAlignment="1">
      <alignment horizontal="left" vertical="center" wrapText="1"/>
    </xf>
    <xf numFmtId="0" fontId="6" fillId="0" borderId="22" xfId="6" applyBorder="1" applyAlignment="1">
      <alignment horizontal="center" vertical="center"/>
    </xf>
    <xf numFmtId="0" fontId="6" fillId="0" borderId="19" xfId="6" applyBorder="1" applyAlignment="1">
      <alignment horizontal="center" vertical="center"/>
    </xf>
    <xf numFmtId="0" fontId="6" fillId="0" borderId="20" xfId="6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42" fontId="6" fillId="0" borderId="13" xfId="4" applyFont="1" applyFill="1" applyBorder="1" applyAlignment="1">
      <alignment horizontal="center" vertical="center" wrapText="1"/>
    </xf>
    <xf numFmtId="42" fontId="6" fillId="0" borderId="38" xfId="4" applyFont="1" applyFill="1" applyBorder="1" applyAlignment="1">
      <alignment horizontal="center" vertical="center" wrapText="1"/>
    </xf>
    <xf numFmtId="0" fontId="6" fillId="0" borderId="68" xfId="6" applyBorder="1" applyAlignment="1">
      <alignment horizontal="left" vertical="center" wrapText="1"/>
    </xf>
    <xf numFmtId="0" fontId="6" fillId="0" borderId="60" xfId="6" applyBorder="1" applyAlignment="1">
      <alignment horizontal="center" vertical="center" wrapText="1"/>
    </xf>
    <xf numFmtId="0" fontId="6" fillId="0" borderId="17" xfId="6" applyBorder="1" applyAlignment="1">
      <alignment horizontal="center" vertical="center" wrapText="1"/>
    </xf>
    <xf numFmtId="0" fontId="6" fillId="0" borderId="61" xfId="6" applyBorder="1" applyAlignment="1">
      <alignment horizontal="center" vertical="center" wrapText="1"/>
    </xf>
    <xf numFmtId="0" fontId="6" fillId="0" borderId="32" xfId="6" applyBorder="1" applyAlignment="1">
      <alignment horizontal="left" vertical="center" wrapText="1"/>
    </xf>
    <xf numFmtId="0" fontId="6" fillId="0" borderId="13" xfId="6" applyBorder="1" applyAlignment="1">
      <alignment horizontal="left" vertical="center" wrapText="1"/>
    </xf>
    <xf numFmtId="0" fontId="6" fillId="0" borderId="38" xfId="6" applyBorder="1" applyAlignment="1">
      <alignment horizontal="left" vertical="center" wrapText="1"/>
    </xf>
    <xf numFmtId="3" fontId="21" fillId="0" borderId="32" xfId="6" applyNumberFormat="1" applyFont="1" applyBorder="1" applyAlignment="1">
      <alignment horizontal="center" vertical="center" wrapText="1"/>
    </xf>
    <xf numFmtId="3" fontId="21" fillId="0" borderId="13" xfId="6" applyNumberFormat="1" applyFont="1" applyBorder="1" applyAlignment="1">
      <alignment horizontal="center" vertical="center" wrapText="1"/>
    </xf>
    <xf numFmtId="3" fontId="21" fillId="0" borderId="38" xfId="6" applyNumberFormat="1" applyFont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14" fontId="24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18" fillId="5" borderId="48" xfId="6" applyFont="1" applyFill="1" applyBorder="1" applyAlignment="1">
      <alignment horizontal="center" vertical="center"/>
    </xf>
    <xf numFmtId="0" fontId="18" fillId="5" borderId="49" xfId="6" applyFont="1" applyFill="1" applyBorder="1" applyAlignment="1">
      <alignment horizontal="center" vertical="center"/>
    </xf>
    <xf numFmtId="0" fontId="18" fillId="6" borderId="49" xfId="6" applyFont="1" applyFill="1" applyBorder="1" applyAlignment="1">
      <alignment horizontal="center" vertical="center"/>
    </xf>
    <xf numFmtId="0" fontId="18" fillId="7" borderId="48" xfId="6" applyFont="1" applyFill="1" applyBorder="1" applyAlignment="1">
      <alignment horizontal="center" vertical="center"/>
    </xf>
    <xf numFmtId="0" fontId="18" fillId="7" borderId="49" xfId="6" applyFont="1" applyFill="1" applyBorder="1" applyAlignment="1">
      <alignment horizontal="center" vertical="center"/>
    </xf>
    <xf numFmtId="0" fontId="18" fillId="7" borderId="50" xfId="6" applyFont="1" applyFill="1" applyBorder="1" applyAlignment="1">
      <alignment horizontal="center" vertical="center"/>
    </xf>
    <xf numFmtId="0" fontId="6" fillId="0" borderId="53" xfId="0" applyFont="1" applyBorder="1" applyAlignment="1">
      <alignment horizontal="left" vertical="center" wrapText="1"/>
    </xf>
    <xf numFmtId="0" fontId="6" fillId="0" borderId="13" xfId="6" applyBorder="1" applyAlignment="1">
      <alignment horizontal="center" vertical="center"/>
    </xf>
    <xf numFmtId="1" fontId="6" fillId="0" borderId="13" xfId="1" applyNumberFormat="1" applyFont="1" applyFill="1" applyBorder="1" applyAlignment="1">
      <alignment horizontal="center" vertical="center"/>
    </xf>
    <xf numFmtId="14" fontId="6" fillId="0" borderId="13" xfId="6" applyNumberForma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21" fillId="0" borderId="32" xfId="6" applyFont="1" applyBorder="1" applyAlignment="1">
      <alignment horizontal="center" vertical="center" wrapText="1"/>
    </xf>
    <xf numFmtId="0" fontId="21" fillId="0" borderId="13" xfId="6" applyFont="1" applyBorder="1" applyAlignment="1">
      <alignment horizontal="center" vertical="center" wrapText="1"/>
    </xf>
    <xf numFmtId="0" fontId="21" fillId="0" borderId="38" xfId="6" applyFont="1" applyBorder="1" applyAlignment="1">
      <alignment horizontal="center" vertical="center" wrapText="1"/>
    </xf>
    <xf numFmtId="0" fontId="21" fillId="0" borderId="32" xfId="6" applyFont="1" applyBorder="1" applyAlignment="1">
      <alignment horizontal="left" vertical="center" wrapText="1"/>
    </xf>
    <xf numFmtId="0" fontId="21" fillId="0" borderId="13" xfId="6" applyFont="1" applyBorder="1" applyAlignment="1">
      <alignment horizontal="left" vertical="center" wrapText="1"/>
    </xf>
    <xf numFmtId="14" fontId="6" fillId="0" borderId="22" xfId="6" applyNumberFormat="1" applyBorder="1" applyAlignment="1">
      <alignment horizontal="center" vertical="center"/>
    </xf>
    <xf numFmtId="14" fontId="6" fillId="0" borderId="20" xfId="6" applyNumberForma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164" fontId="21" fillId="0" borderId="20" xfId="3" applyNumberFormat="1" applyFont="1" applyFill="1" applyBorder="1" applyAlignment="1">
      <alignment horizontal="center" vertical="center"/>
    </xf>
    <xf numFmtId="164" fontId="21" fillId="0" borderId="13" xfId="3" applyNumberFormat="1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3" xfId="6" applyBorder="1" applyAlignment="1">
      <alignment horizontal="left" vertical="center"/>
    </xf>
    <xf numFmtId="0" fontId="6" fillId="0" borderId="58" xfId="6" applyBorder="1" applyAlignment="1">
      <alignment horizontal="center" vertical="center" wrapText="1"/>
    </xf>
    <xf numFmtId="0" fontId="6" fillId="0" borderId="59" xfId="6" applyBorder="1" applyAlignment="1">
      <alignment horizontal="center" vertical="center" wrapText="1"/>
    </xf>
    <xf numFmtId="1" fontId="21" fillId="0" borderId="20" xfId="6" applyNumberFormat="1" applyFont="1" applyBorder="1" applyAlignment="1">
      <alignment horizontal="center" vertical="center" wrapText="1"/>
    </xf>
    <xf numFmtId="1" fontId="21" fillId="0" borderId="13" xfId="6" applyNumberFormat="1" applyFont="1" applyBorder="1" applyAlignment="1">
      <alignment horizontal="center" vertical="center" wrapText="1"/>
    </xf>
    <xf numFmtId="1" fontId="21" fillId="0" borderId="22" xfId="6" applyNumberFormat="1" applyFont="1" applyBorder="1" applyAlignment="1">
      <alignment horizontal="center" vertical="center" wrapText="1"/>
    </xf>
    <xf numFmtId="1" fontId="6" fillId="0" borderId="22" xfId="6" applyNumberFormat="1" applyBorder="1" applyAlignment="1">
      <alignment horizontal="center" vertical="center"/>
    </xf>
    <xf numFmtId="1" fontId="6" fillId="0" borderId="20" xfId="6" applyNumberFormat="1" applyBorder="1" applyAlignment="1">
      <alignment horizontal="center" vertical="center"/>
    </xf>
    <xf numFmtId="0" fontId="21" fillId="0" borderId="22" xfId="6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6" fillId="0" borderId="32" xfId="6" applyBorder="1" applyAlignment="1">
      <alignment horizontal="center" vertical="center" wrapText="1"/>
    </xf>
    <xf numFmtId="0" fontId="6" fillId="0" borderId="13" xfId="6" applyBorder="1" applyAlignment="1">
      <alignment horizontal="center" vertical="center" wrapText="1"/>
    </xf>
    <xf numFmtId="0" fontId="6" fillId="0" borderId="38" xfId="6" applyBorder="1" applyAlignment="1">
      <alignment horizontal="center" vertical="center" wrapText="1"/>
    </xf>
    <xf numFmtId="0" fontId="6" fillId="0" borderId="57" xfId="6" applyBorder="1" applyAlignment="1">
      <alignment horizontal="justify" vertical="center" wrapText="1"/>
    </xf>
    <xf numFmtId="0" fontId="6" fillId="0" borderId="53" xfId="6" applyBorder="1" applyAlignment="1">
      <alignment horizontal="justify" vertical="center" wrapText="1"/>
    </xf>
    <xf numFmtId="0" fontId="21" fillId="0" borderId="20" xfId="6" applyFont="1" applyBorder="1" applyAlignment="1">
      <alignment horizontal="center" vertical="center" wrapText="1"/>
    </xf>
    <xf numFmtId="0" fontId="21" fillId="0" borderId="22" xfId="6" applyFont="1" applyBorder="1" applyAlignment="1">
      <alignment horizontal="center" vertical="center" wrapText="1"/>
    </xf>
    <xf numFmtId="166" fontId="6" fillId="0" borderId="32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0" fontId="6" fillId="0" borderId="54" xfId="6" applyBorder="1" applyAlignment="1">
      <alignment horizontal="center" vertical="center" wrapText="1"/>
    </xf>
    <xf numFmtId="0" fontId="6" fillId="0" borderId="45" xfId="6" applyBorder="1" applyAlignment="1">
      <alignment horizontal="center" vertical="center" wrapText="1"/>
    </xf>
    <xf numFmtId="0" fontId="21" fillId="0" borderId="13" xfId="6" applyFont="1" applyBorder="1" applyAlignment="1">
      <alignment horizontal="justify" vertical="center" wrapText="1"/>
    </xf>
    <xf numFmtId="0" fontId="21" fillId="0" borderId="38" xfId="6" applyFont="1" applyBorder="1" applyAlignment="1">
      <alignment horizontal="justify" vertical="center" wrapText="1"/>
    </xf>
    <xf numFmtId="0" fontId="6" fillId="0" borderId="55" xfId="6" applyBorder="1" applyAlignment="1">
      <alignment horizontal="justify" vertical="center" wrapText="1"/>
    </xf>
    <xf numFmtId="1" fontId="6" fillId="0" borderId="13" xfId="6" applyNumberFormat="1" applyBorder="1" applyAlignment="1">
      <alignment horizontal="center" vertical="center" wrapText="1"/>
    </xf>
    <xf numFmtId="1" fontId="6" fillId="0" borderId="38" xfId="6" applyNumberFormat="1" applyBorder="1" applyAlignment="1">
      <alignment horizontal="center" vertical="center" wrapText="1"/>
    </xf>
    <xf numFmtId="166" fontId="6" fillId="0" borderId="38" xfId="0" applyNumberFormat="1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0" fontId="21" fillId="0" borderId="20" xfId="6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1" fillId="0" borderId="13" xfId="6" applyFont="1" applyBorder="1" applyAlignment="1">
      <alignment horizontal="left" vertical="center"/>
    </xf>
    <xf numFmtId="0" fontId="21" fillId="0" borderId="22" xfId="6" applyFont="1" applyBorder="1" applyAlignment="1">
      <alignment horizontal="left" vertical="center"/>
    </xf>
    <xf numFmtId="0" fontId="6" fillId="0" borderId="53" xfId="0" applyFont="1" applyBorder="1" applyAlignment="1">
      <alignment vertical="center" wrapText="1"/>
    </xf>
    <xf numFmtId="9" fontId="6" fillId="0" borderId="13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173" fontId="6" fillId="0" borderId="20" xfId="0" applyNumberFormat="1" applyFont="1" applyBorder="1" applyAlignment="1">
      <alignment horizontal="center" vertical="center" wrapText="1"/>
    </xf>
    <xf numFmtId="173" fontId="6" fillId="0" borderId="13" xfId="0" applyNumberFormat="1" applyFont="1" applyBorder="1" applyAlignment="1">
      <alignment horizontal="center" vertical="center" wrapText="1"/>
    </xf>
    <xf numFmtId="173" fontId="6" fillId="0" borderId="22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14" fontId="6" fillId="0" borderId="22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center" wrapText="1"/>
    </xf>
    <xf numFmtId="175" fontId="6" fillId="0" borderId="13" xfId="0" applyNumberFormat="1" applyFont="1" applyBorder="1" applyAlignment="1">
      <alignment horizontal="center" vertical="center" wrapText="1"/>
    </xf>
    <xf numFmtId="175" fontId="6" fillId="0" borderId="22" xfId="0" applyNumberFormat="1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64" fontId="21" fillId="0" borderId="32" xfId="3" applyNumberFormat="1" applyFont="1" applyFill="1" applyBorder="1" applyAlignment="1">
      <alignment horizontal="center" vertical="center" wrapText="1"/>
    </xf>
    <xf numFmtId="164" fontId="21" fillId="0" borderId="13" xfId="3" applyNumberFormat="1" applyFont="1" applyFill="1" applyBorder="1" applyAlignment="1">
      <alignment horizontal="center" vertical="center" wrapText="1"/>
    </xf>
    <xf numFmtId="174" fontId="6" fillId="0" borderId="32" xfId="0" applyNumberFormat="1" applyFont="1" applyBorder="1" applyAlignment="1">
      <alignment horizontal="center" vertical="center" wrapText="1"/>
    </xf>
    <xf numFmtId="174" fontId="6" fillId="0" borderId="13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3" fontId="6" fillId="0" borderId="32" xfId="0" applyNumberFormat="1" applyFont="1" applyBorder="1" applyAlignment="1">
      <alignment horizontal="center" vertical="center" wrapText="1"/>
    </xf>
    <xf numFmtId="173" fontId="6" fillId="0" borderId="38" xfId="0" applyNumberFormat="1" applyFont="1" applyBorder="1" applyAlignment="1">
      <alignment horizontal="center" vertical="center" wrapText="1"/>
    </xf>
    <xf numFmtId="0" fontId="21" fillId="0" borderId="38" xfId="6" applyFont="1" applyBorder="1" applyAlignment="1">
      <alignment horizontal="left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4" xfId="6" applyBorder="1" applyAlignment="1">
      <alignment horizontal="center" vertical="center" wrapText="1"/>
    </xf>
    <xf numFmtId="0" fontId="6" fillId="0" borderId="20" xfId="6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6" fillId="0" borderId="53" xfId="6" applyBorder="1" applyAlignment="1">
      <alignment horizontal="left" vertical="center" wrapText="1"/>
    </xf>
    <xf numFmtId="0" fontId="6" fillId="0" borderId="86" xfId="6" applyBorder="1" applyAlignment="1">
      <alignment horizontal="justify" vertical="center" wrapText="1"/>
    </xf>
    <xf numFmtId="0" fontId="6" fillId="0" borderId="56" xfId="6" applyBorder="1" applyAlignment="1">
      <alignment horizontal="justify" vertical="center" wrapText="1"/>
    </xf>
    <xf numFmtId="0" fontId="6" fillId="0" borderId="22" xfId="6" applyBorder="1" applyAlignment="1">
      <alignment horizontal="center" vertical="center" wrapText="1"/>
    </xf>
    <xf numFmtId="3" fontId="21" fillId="0" borderId="20" xfId="6" applyNumberFormat="1" applyFont="1" applyBorder="1" applyAlignment="1">
      <alignment horizontal="center" vertical="center" wrapText="1"/>
    </xf>
    <xf numFmtId="3" fontId="21" fillId="0" borderId="22" xfId="6" applyNumberFormat="1" applyFont="1" applyBorder="1" applyAlignment="1">
      <alignment horizontal="center" vertical="center" wrapText="1"/>
    </xf>
    <xf numFmtId="0" fontId="6" fillId="0" borderId="40" xfId="6" applyBorder="1" applyAlignment="1">
      <alignment horizontal="justify" vertical="center" wrapText="1"/>
    </xf>
    <xf numFmtId="166" fontId="6" fillId="0" borderId="84" xfId="0" applyNumberFormat="1" applyFont="1" applyBorder="1" applyAlignment="1">
      <alignment horizontal="center" vertical="center" wrapText="1"/>
    </xf>
    <xf numFmtId="166" fontId="6" fillId="0" borderId="85" xfId="0" applyNumberFormat="1" applyFont="1" applyBorder="1" applyAlignment="1">
      <alignment horizontal="center" vertical="center" wrapText="1"/>
    </xf>
    <xf numFmtId="0" fontId="21" fillId="0" borderId="84" xfId="6" applyFont="1" applyFill="1" applyBorder="1" applyAlignment="1">
      <alignment horizontal="left" vertical="center" wrapText="1"/>
    </xf>
    <xf numFmtId="0" fontId="21" fillId="0" borderId="85" xfId="6" applyFont="1" applyFill="1" applyBorder="1" applyAlignment="1">
      <alignment horizontal="left" vertical="center" wrapText="1"/>
    </xf>
    <xf numFmtId="0" fontId="6" fillId="0" borderId="67" xfId="6" applyBorder="1" applyAlignment="1">
      <alignment horizontal="center" vertical="center" wrapText="1"/>
    </xf>
    <xf numFmtId="0" fontId="6" fillId="0" borderId="18" xfId="6" applyBorder="1" applyAlignment="1">
      <alignment horizontal="center" vertical="center" wrapText="1"/>
    </xf>
    <xf numFmtId="3" fontId="6" fillId="0" borderId="84" xfId="6" applyNumberFormat="1" applyBorder="1" applyAlignment="1">
      <alignment horizontal="center" vertical="center" wrapText="1"/>
    </xf>
    <xf numFmtId="3" fontId="6" fillId="0" borderId="85" xfId="6" applyNumberFormat="1" applyBorder="1" applyAlignment="1">
      <alignment horizontal="center" vertical="center" wrapText="1"/>
    </xf>
    <xf numFmtId="0" fontId="6" fillId="0" borderId="87" xfId="6" applyBorder="1" applyAlignment="1">
      <alignment horizontal="center" vertical="center" wrapText="1"/>
    </xf>
    <xf numFmtId="0" fontId="6" fillId="0" borderId="88" xfId="6" applyBorder="1" applyAlignment="1">
      <alignment horizontal="center" vertical="center" wrapText="1"/>
    </xf>
    <xf numFmtId="166" fontId="6" fillId="0" borderId="87" xfId="0" applyNumberFormat="1" applyFont="1" applyBorder="1" applyAlignment="1">
      <alignment horizontal="center" vertical="center" wrapText="1"/>
    </xf>
    <xf numFmtId="166" fontId="6" fillId="0" borderId="88" xfId="0" applyNumberFormat="1" applyFont="1" applyBorder="1" applyAlignment="1">
      <alignment horizontal="center" vertical="center" wrapText="1"/>
    </xf>
    <xf numFmtId="0" fontId="6" fillId="0" borderId="38" xfId="6" applyBorder="1" applyAlignment="1">
      <alignment horizontal="center" vertical="center"/>
    </xf>
    <xf numFmtId="164" fontId="21" fillId="0" borderId="13" xfId="3" applyNumberFormat="1" applyFont="1" applyFill="1" applyBorder="1" applyAlignment="1">
      <alignment vertical="center" wrapText="1"/>
    </xf>
    <xf numFmtId="165" fontId="6" fillId="0" borderId="13" xfId="6" applyNumberFormat="1" applyBorder="1" applyAlignment="1">
      <alignment horizontal="center" vertical="center" wrapText="1"/>
    </xf>
    <xf numFmtId="164" fontId="21" fillId="0" borderId="38" xfId="3" applyNumberFormat="1" applyFont="1" applyFill="1" applyBorder="1" applyAlignment="1">
      <alignment vertical="center" wrapText="1"/>
    </xf>
    <xf numFmtId="165" fontId="6" fillId="0" borderId="38" xfId="6" applyNumberFormat="1" applyBorder="1" applyAlignment="1">
      <alignment horizontal="center" vertical="center" wrapText="1"/>
    </xf>
    <xf numFmtId="0" fontId="6" fillId="0" borderId="47" xfId="6" applyBorder="1" applyAlignment="1">
      <alignment horizontal="center" vertical="center" wrapText="1"/>
    </xf>
    <xf numFmtId="3" fontId="6" fillId="0" borderId="13" xfId="6" applyNumberFormat="1" applyBorder="1" applyAlignment="1">
      <alignment horizontal="center" vertical="center" wrapText="1"/>
    </xf>
    <xf numFmtId="166" fontId="6" fillId="0" borderId="13" xfId="6" applyNumberFormat="1" applyBorder="1" applyAlignment="1">
      <alignment horizontal="center" vertical="center" wrapText="1"/>
    </xf>
    <xf numFmtId="0" fontId="6" fillId="0" borderId="53" xfId="6" applyBorder="1" applyAlignment="1">
      <alignment horizontal="center" vertical="center"/>
    </xf>
    <xf numFmtId="165" fontId="6" fillId="0" borderId="20" xfId="6" applyNumberFormat="1" applyBorder="1" applyAlignment="1">
      <alignment horizontal="center" vertical="center" wrapText="1"/>
    </xf>
    <xf numFmtId="164" fontId="21" fillId="0" borderId="38" xfId="3" applyNumberFormat="1" applyFont="1" applyFill="1" applyBorder="1" applyAlignment="1">
      <alignment horizontal="center" vertical="center" wrapText="1"/>
    </xf>
    <xf numFmtId="0" fontId="6" fillId="0" borderId="53" xfId="6" applyBorder="1" applyAlignment="1">
      <alignment horizontal="center" vertical="center" wrapText="1"/>
    </xf>
    <xf numFmtId="0" fontId="21" fillId="0" borderId="22" xfId="6" applyFont="1" applyBorder="1" applyAlignment="1">
      <alignment horizontal="justify" vertical="center" wrapText="1"/>
    </xf>
    <xf numFmtId="164" fontId="21" fillId="0" borderId="22" xfId="3" applyNumberFormat="1" applyFont="1" applyFill="1" applyBorder="1" applyAlignment="1">
      <alignment vertical="center" wrapText="1"/>
    </xf>
    <xf numFmtId="0" fontId="6" fillId="3" borderId="53" xfId="6" applyFill="1" applyBorder="1" applyAlignment="1">
      <alignment horizontal="center" vertical="center" wrapText="1"/>
    </xf>
    <xf numFmtId="0" fontId="6" fillId="3" borderId="55" xfId="6" applyFill="1" applyBorder="1" applyAlignment="1">
      <alignment horizontal="center" vertical="center" wrapText="1"/>
    </xf>
    <xf numFmtId="0" fontId="6" fillId="3" borderId="58" xfId="6" applyFill="1" applyBorder="1" applyAlignment="1">
      <alignment horizontal="center" vertical="center" wrapText="1"/>
    </xf>
    <xf numFmtId="0" fontId="6" fillId="3" borderId="17" xfId="6" applyFill="1" applyBorder="1" applyAlignment="1">
      <alignment horizontal="center" vertical="center" wrapText="1"/>
    </xf>
    <xf numFmtId="0" fontId="6" fillId="3" borderId="61" xfId="6" applyFill="1" applyBorder="1" applyAlignment="1">
      <alignment horizontal="center" vertical="center" wrapText="1"/>
    </xf>
    <xf numFmtId="0" fontId="6" fillId="3" borderId="20" xfId="6" applyFill="1" applyBorder="1" applyAlignment="1">
      <alignment horizontal="center" vertical="center" wrapText="1"/>
    </xf>
    <xf numFmtId="0" fontId="6" fillId="3" borderId="13" xfId="6" applyFill="1" applyBorder="1" applyAlignment="1">
      <alignment horizontal="center" vertical="center" wrapText="1"/>
    </xf>
    <xf numFmtId="0" fontId="6" fillId="3" borderId="38" xfId="6" applyFill="1" applyBorder="1" applyAlignment="1">
      <alignment horizontal="center" vertical="center" wrapText="1"/>
    </xf>
    <xf numFmtId="0" fontId="21" fillId="3" borderId="20" xfId="6" applyFont="1" applyFill="1" applyBorder="1" applyAlignment="1">
      <alignment horizontal="center" vertical="center" wrapText="1"/>
    </xf>
    <xf numFmtId="0" fontId="21" fillId="3" borderId="13" xfId="6" applyFont="1" applyFill="1" applyBorder="1" applyAlignment="1">
      <alignment horizontal="center" vertical="center" wrapText="1"/>
    </xf>
    <xf numFmtId="0" fontId="21" fillId="3" borderId="38" xfId="6" applyFont="1" applyFill="1" applyBorder="1" applyAlignment="1">
      <alignment horizontal="center" vertical="center" wrapText="1"/>
    </xf>
    <xf numFmtId="0" fontId="21" fillId="0" borderId="20" xfId="6" applyFont="1" applyBorder="1" applyAlignment="1">
      <alignment horizontal="justify" vertical="center" wrapText="1"/>
    </xf>
    <xf numFmtId="0" fontId="6" fillId="0" borderId="55" xfId="6" applyBorder="1" applyAlignment="1">
      <alignment horizontal="center" vertical="center" wrapText="1"/>
    </xf>
    <xf numFmtId="42" fontId="21" fillId="3" borderId="13" xfId="4" applyFont="1" applyFill="1" applyBorder="1" applyAlignment="1">
      <alignment horizontal="justify" vertical="center" wrapText="1"/>
    </xf>
    <xf numFmtId="42" fontId="21" fillId="3" borderId="38" xfId="4" applyFont="1" applyFill="1" applyBorder="1" applyAlignment="1">
      <alignment horizontal="justify" vertical="center" wrapText="1"/>
    </xf>
    <xf numFmtId="0" fontId="6" fillId="3" borderId="53" xfId="6" applyFill="1" applyBorder="1" applyAlignment="1">
      <alignment horizontal="justify" vertical="center" wrapText="1"/>
    </xf>
    <xf numFmtId="0" fontId="6" fillId="3" borderId="55" xfId="6" applyFill="1" applyBorder="1" applyAlignment="1">
      <alignment horizontal="justify" vertical="center" wrapText="1"/>
    </xf>
    <xf numFmtId="166" fontId="6" fillId="3" borderId="13" xfId="6" applyNumberFormat="1" applyFill="1" applyBorder="1" applyAlignment="1">
      <alignment horizontal="center" vertical="center" wrapText="1"/>
    </xf>
    <xf numFmtId="166" fontId="6" fillId="3" borderId="38" xfId="6" applyNumberFormat="1" applyFill="1" applyBorder="1" applyAlignment="1">
      <alignment horizontal="center" vertical="center" wrapText="1"/>
    </xf>
    <xf numFmtId="165" fontId="6" fillId="0" borderId="22" xfId="6" applyNumberFormat="1" applyBorder="1" applyAlignment="1">
      <alignment horizontal="center" vertical="center" wrapText="1"/>
    </xf>
    <xf numFmtId="0" fontId="6" fillId="0" borderId="43" xfId="6" applyBorder="1" applyAlignment="1">
      <alignment horizontal="center" vertical="center" wrapText="1"/>
    </xf>
    <xf numFmtId="166" fontId="6" fillId="0" borderId="20" xfId="6" applyNumberFormat="1" applyBorder="1" applyAlignment="1">
      <alignment horizontal="center" vertical="center" wrapText="1"/>
    </xf>
    <xf numFmtId="165" fontId="6" fillId="0" borderId="45" xfId="6" applyNumberFormat="1" applyBorder="1" applyAlignment="1">
      <alignment horizontal="center" vertical="center" wrapText="1"/>
    </xf>
    <xf numFmtId="165" fontId="6" fillId="0" borderId="47" xfId="6" applyNumberFormat="1" applyBorder="1" applyAlignment="1">
      <alignment horizontal="center" vertical="center" wrapText="1"/>
    </xf>
    <xf numFmtId="166" fontId="6" fillId="0" borderId="38" xfId="6" applyNumberFormat="1" applyBorder="1" applyAlignment="1">
      <alignment horizontal="center" vertical="center" wrapText="1"/>
    </xf>
    <xf numFmtId="164" fontId="21" fillId="0" borderId="22" xfId="3" applyNumberFormat="1" applyFont="1" applyFill="1" applyBorder="1" applyAlignment="1">
      <alignment horizontal="center" vertical="center" wrapText="1"/>
    </xf>
    <xf numFmtId="164" fontId="21" fillId="0" borderId="20" xfId="3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8" fillId="5" borderId="24" xfId="6" applyFont="1" applyFill="1" applyBorder="1" applyAlignment="1">
      <alignment horizontal="center" vertical="center"/>
    </xf>
    <xf numFmtId="0" fontId="8" fillId="5" borderId="25" xfId="6" applyFont="1" applyFill="1" applyBorder="1" applyAlignment="1">
      <alignment horizontal="center" vertical="center"/>
    </xf>
    <xf numFmtId="0" fontId="8" fillId="6" borderId="24" xfId="6" applyFont="1" applyFill="1" applyBorder="1" applyAlignment="1">
      <alignment horizontal="center" vertical="center"/>
    </xf>
    <xf numFmtId="0" fontId="8" fillId="6" borderId="25" xfId="6" applyFont="1" applyFill="1" applyBorder="1" applyAlignment="1">
      <alignment horizontal="center" vertical="center"/>
    </xf>
    <xf numFmtId="0" fontId="8" fillId="6" borderId="28" xfId="6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0" xfId="6" applyFont="1" applyFill="1" applyAlignment="1">
      <alignment horizontal="center" vertical="center"/>
    </xf>
    <xf numFmtId="1" fontId="11" fillId="3" borderId="3" xfId="0" applyNumberFormat="1" applyFont="1" applyFill="1" applyBorder="1" applyAlignment="1">
      <alignment horizontal="left" vertical="center"/>
    </xf>
    <xf numFmtId="1" fontId="11" fillId="3" borderId="6" xfId="0" applyNumberFormat="1" applyFont="1" applyFill="1" applyBorder="1" applyAlignment="1">
      <alignment horizontal="left" vertical="center"/>
    </xf>
    <xf numFmtId="1" fontId="11" fillId="3" borderId="4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7" borderId="25" xfId="6" applyFont="1" applyFill="1" applyBorder="1" applyAlignment="1">
      <alignment horizontal="center" vertical="center"/>
    </xf>
    <xf numFmtId="0" fontId="8" fillId="7" borderId="28" xfId="6" applyFont="1" applyFill="1" applyBorder="1" applyAlignment="1">
      <alignment horizontal="center" vertical="center"/>
    </xf>
    <xf numFmtId="0" fontId="9" fillId="3" borderId="79" xfId="6" applyFont="1" applyFill="1" applyBorder="1" applyAlignment="1">
      <alignment horizontal="center" vertical="center" wrapText="1"/>
    </xf>
    <xf numFmtId="0" fontId="9" fillId="3" borderId="80" xfId="6" applyFont="1" applyFill="1" applyBorder="1" applyAlignment="1">
      <alignment horizontal="center" vertical="center" wrapText="1"/>
    </xf>
    <xf numFmtId="0" fontId="9" fillId="3" borderId="81" xfId="6" applyFont="1" applyFill="1" applyBorder="1" applyAlignment="1">
      <alignment horizontal="center" vertical="center" wrapText="1"/>
    </xf>
    <xf numFmtId="0" fontId="11" fillId="3" borderId="31" xfId="6" applyFont="1" applyFill="1" applyBorder="1" applyAlignment="1">
      <alignment horizontal="center" vertical="center" wrapText="1"/>
    </xf>
    <xf numFmtId="0" fontId="11" fillId="3" borderId="19" xfId="6" applyFont="1" applyFill="1" applyBorder="1" applyAlignment="1">
      <alignment horizontal="center" vertical="center" wrapText="1"/>
    </xf>
    <xf numFmtId="0" fontId="11" fillId="3" borderId="37" xfId="6" applyFont="1" applyFill="1" applyBorder="1" applyAlignment="1">
      <alignment horizontal="center" vertical="center" wrapText="1"/>
    </xf>
    <xf numFmtId="3" fontId="9" fillId="3" borderId="31" xfId="6" applyNumberFormat="1" applyFont="1" applyFill="1" applyBorder="1" applyAlignment="1">
      <alignment horizontal="center" vertical="center" wrapText="1"/>
    </xf>
    <xf numFmtId="3" fontId="9" fillId="3" borderId="19" xfId="6" applyNumberFormat="1" applyFont="1" applyFill="1" applyBorder="1" applyAlignment="1">
      <alignment horizontal="center" vertical="center" wrapText="1"/>
    </xf>
    <xf numFmtId="3" fontId="9" fillId="3" borderId="37" xfId="6" applyNumberFormat="1" applyFont="1" applyFill="1" applyBorder="1" applyAlignment="1">
      <alignment horizontal="center" vertical="center" wrapText="1"/>
    </xf>
    <xf numFmtId="0" fontId="11" fillId="3" borderId="32" xfId="6" applyFont="1" applyFill="1" applyBorder="1" applyAlignment="1">
      <alignment horizontal="justify" vertical="center" wrapText="1"/>
    </xf>
    <xf numFmtId="0" fontId="11" fillId="3" borderId="13" xfId="6" applyFont="1" applyFill="1" applyBorder="1" applyAlignment="1">
      <alignment horizontal="justify" vertical="center" wrapText="1"/>
    </xf>
    <xf numFmtId="42" fontId="11" fillId="0" borderId="65" xfId="4" applyFont="1" applyFill="1" applyBorder="1" applyAlignment="1">
      <alignment horizontal="center" vertical="center" wrapText="1"/>
    </xf>
    <xf numFmtId="42" fontId="11" fillId="0" borderId="23" xfId="4" applyFont="1" applyFill="1" applyBorder="1" applyAlignment="1">
      <alignment horizontal="center" vertical="center" wrapText="1"/>
    </xf>
    <xf numFmtId="0" fontId="9" fillId="3" borderId="68" xfId="6" applyFont="1" applyFill="1" applyBorder="1" applyAlignment="1">
      <alignment horizontal="center" vertical="center"/>
    </xf>
    <xf numFmtId="0" fontId="9" fillId="3" borderId="35" xfId="6" applyFont="1" applyFill="1" applyBorder="1" applyAlignment="1">
      <alignment horizontal="center" vertical="center"/>
    </xf>
    <xf numFmtId="0" fontId="9" fillId="3" borderId="46" xfId="6" applyFont="1" applyFill="1" applyBorder="1" applyAlignment="1">
      <alignment horizontal="center" vertical="center"/>
    </xf>
    <xf numFmtId="0" fontId="9" fillId="3" borderId="19" xfId="6" applyFont="1" applyFill="1" applyBorder="1" applyAlignment="1">
      <alignment horizontal="center" vertical="center"/>
    </xf>
    <xf numFmtId="0" fontId="13" fillId="3" borderId="19" xfId="7" applyFont="1" applyFill="1" applyBorder="1" applyAlignment="1">
      <alignment horizontal="left" vertical="center" wrapText="1"/>
    </xf>
    <xf numFmtId="0" fontId="13" fillId="3" borderId="20" xfId="7" applyFont="1" applyFill="1" applyBorder="1" applyAlignment="1">
      <alignment horizontal="left" vertical="center" wrapText="1"/>
    </xf>
    <xf numFmtId="42" fontId="11" fillId="3" borderId="63" xfId="4" applyFont="1" applyFill="1" applyBorder="1" applyAlignment="1">
      <alignment horizontal="center" vertical="center"/>
    </xf>
    <xf numFmtId="42" fontId="11" fillId="3" borderId="23" xfId="4" applyFont="1" applyFill="1" applyBorder="1" applyAlignment="1">
      <alignment horizontal="center" vertical="center"/>
    </xf>
    <xf numFmtId="0" fontId="13" fillId="3" borderId="13" xfId="7" applyFont="1" applyFill="1" applyBorder="1" applyAlignment="1">
      <alignment horizontal="justify" vertical="center" wrapText="1"/>
    </xf>
    <xf numFmtId="0" fontId="13" fillId="3" borderId="38" xfId="7" applyFont="1" applyFill="1" applyBorder="1" applyAlignment="1">
      <alignment horizontal="justify" vertical="center" wrapText="1"/>
    </xf>
    <xf numFmtId="42" fontId="11" fillId="3" borderId="62" xfId="4" applyFont="1" applyFill="1" applyBorder="1" applyAlignment="1">
      <alignment horizontal="center" vertical="center" wrapText="1"/>
    </xf>
    <xf numFmtId="42" fontId="11" fillId="3" borderId="66" xfId="4" applyFont="1" applyFill="1" applyBorder="1" applyAlignment="1">
      <alignment horizontal="center" vertical="center" wrapText="1"/>
    </xf>
    <xf numFmtId="42" fontId="11" fillId="3" borderId="62" xfId="4" applyFont="1" applyFill="1" applyBorder="1" applyAlignment="1">
      <alignment horizontal="center" vertical="center"/>
    </xf>
    <xf numFmtId="42" fontId="11" fillId="0" borderId="65" xfId="4" applyFont="1" applyFill="1" applyBorder="1" applyAlignment="1">
      <alignment horizontal="center" vertical="center"/>
    </xf>
    <xf numFmtId="42" fontId="11" fillId="0" borderId="63" xfId="4" applyFont="1" applyFill="1" applyBorder="1" applyAlignment="1">
      <alignment horizontal="center" vertical="center"/>
    </xf>
    <xf numFmtId="42" fontId="11" fillId="0" borderId="23" xfId="4" applyFont="1" applyFill="1" applyBorder="1" applyAlignment="1">
      <alignment horizontal="center" vertical="center"/>
    </xf>
    <xf numFmtId="0" fontId="11" fillId="3" borderId="22" xfId="6" applyFont="1" applyFill="1" applyBorder="1" applyAlignment="1">
      <alignment horizontal="center" vertical="center" wrapText="1"/>
    </xf>
    <xf numFmtId="0" fontId="11" fillId="3" borderId="20" xfId="6" applyFont="1" applyFill="1" applyBorder="1" applyAlignment="1">
      <alignment horizontal="center" vertical="center" wrapText="1"/>
    </xf>
    <xf numFmtId="0" fontId="9" fillId="3" borderId="31" xfId="6" applyFont="1" applyFill="1" applyBorder="1" applyAlignment="1">
      <alignment horizontal="center" vertical="center" wrapText="1"/>
    </xf>
    <xf numFmtId="0" fontId="9" fillId="3" borderId="19" xfId="6" applyFont="1" applyFill="1" applyBorder="1" applyAlignment="1">
      <alignment horizontal="center" vertical="center" wrapText="1"/>
    </xf>
    <xf numFmtId="0" fontId="9" fillId="3" borderId="20" xfId="6" applyFont="1" applyFill="1" applyBorder="1" applyAlignment="1">
      <alignment horizontal="center" vertical="center" wrapText="1"/>
    </xf>
    <xf numFmtId="14" fontId="9" fillId="3" borderId="31" xfId="6" applyNumberFormat="1" applyFont="1" applyFill="1" applyBorder="1" applyAlignment="1">
      <alignment horizontal="center" vertical="center" wrapText="1"/>
    </xf>
    <xf numFmtId="14" fontId="9" fillId="3" borderId="19" xfId="6" applyNumberFormat="1" applyFont="1" applyFill="1" applyBorder="1" applyAlignment="1">
      <alignment horizontal="center" vertical="center" wrapText="1"/>
    </xf>
    <xf numFmtId="14" fontId="9" fillId="3" borderId="20" xfId="6" applyNumberFormat="1" applyFont="1" applyFill="1" applyBorder="1" applyAlignment="1">
      <alignment horizontal="center" vertical="center" wrapText="1"/>
    </xf>
    <xf numFmtId="14" fontId="11" fillId="3" borderId="22" xfId="6" applyNumberFormat="1" applyFont="1" applyFill="1" applyBorder="1" applyAlignment="1">
      <alignment horizontal="center" vertical="center" wrapText="1"/>
    </xf>
    <xf numFmtId="14" fontId="11" fillId="3" borderId="19" xfId="6" applyNumberFormat="1" applyFont="1" applyFill="1" applyBorder="1" applyAlignment="1">
      <alignment horizontal="center" vertical="center" wrapText="1"/>
    </xf>
    <xf numFmtId="14" fontId="11" fillId="3" borderId="20" xfId="6" applyNumberFormat="1" applyFont="1" applyFill="1" applyBorder="1" applyAlignment="1">
      <alignment horizontal="center" vertical="center" wrapText="1"/>
    </xf>
    <xf numFmtId="0" fontId="9" fillId="3" borderId="22" xfId="6" applyFont="1" applyFill="1" applyBorder="1" applyAlignment="1">
      <alignment horizontal="center" vertical="center" wrapText="1"/>
    </xf>
    <xf numFmtId="0" fontId="9" fillId="3" borderId="13" xfId="6" applyFont="1" applyFill="1" applyBorder="1" applyAlignment="1">
      <alignment horizontal="justify" vertical="center" wrapText="1"/>
    </xf>
    <xf numFmtId="42" fontId="11" fillId="0" borderId="62" xfId="4" applyFont="1" applyFill="1" applyBorder="1" applyAlignment="1">
      <alignment horizontal="center" vertical="center" wrapText="1"/>
    </xf>
    <xf numFmtId="42" fontId="11" fillId="0" borderId="63" xfId="4" applyFont="1" applyFill="1" applyBorder="1" applyAlignment="1">
      <alignment horizontal="center" vertical="center" wrapText="1"/>
    </xf>
    <xf numFmtId="0" fontId="9" fillId="3" borderId="60" xfId="6" applyFont="1" applyFill="1" applyBorder="1" applyAlignment="1">
      <alignment horizontal="justify" vertical="center" wrapText="1"/>
    </xf>
    <xf numFmtId="0" fontId="9" fillId="3" borderId="17" xfId="6" applyFont="1" applyFill="1" applyBorder="1" applyAlignment="1">
      <alignment horizontal="justify" vertical="center" wrapText="1"/>
    </xf>
    <xf numFmtId="42" fontId="11" fillId="3" borderId="23" xfId="4" applyFont="1" applyFill="1" applyBorder="1" applyAlignment="1">
      <alignment horizontal="center" vertical="center" wrapText="1"/>
    </xf>
    <xf numFmtId="14" fontId="9" fillId="3" borderId="22" xfId="6" applyNumberFormat="1" applyFont="1" applyFill="1" applyBorder="1" applyAlignment="1">
      <alignment horizontal="center" vertical="center" wrapText="1"/>
    </xf>
    <xf numFmtId="14" fontId="9" fillId="3" borderId="37" xfId="6" applyNumberFormat="1" applyFont="1" applyFill="1" applyBorder="1" applyAlignment="1">
      <alignment horizontal="center" vertical="center" wrapText="1"/>
    </xf>
    <xf numFmtId="0" fontId="9" fillId="3" borderId="33" xfId="6" applyFont="1" applyFill="1" applyBorder="1" applyAlignment="1">
      <alignment horizontal="center" vertical="center" wrapText="1"/>
    </xf>
    <xf numFmtId="0" fontId="9" fillId="3" borderId="36" xfId="6" applyFont="1" applyFill="1" applyBorder="1" applyAlignment="1">
      <alignment horizontal="center" vertical="center" wrapText="1"/>
    </xf>
    <xf numFmtId="0" fontId="9" fillId="3" borderId="39" xfId="6" applyFont="1" applyFill="1" applyBorder="1" applyAlignment="1">
      <alignment horizontal="center" vertical="center" wrapText="1"/>
    </xf>
    <xf numFmtId="0" fontId="9" fillId="3" borderId="37" xfId="6" applyFont="1" applyFill="1" applyBorder="1" applyAlignment="1">
      <alignment horizontal="center" vertical="center" wrapText="1"/>
    </xf>
    <xf numFmtId="165" fontId="11" fillId="3" borderId="31" xfId="6" applyNumberFormat="1" applyFont="1" applyFill="1" applyBorder="1" applyAlignment="1">
      <alignment horizontal="center" vertical="center" wrapText="1"/>
    </xf>
    <xf numFmtId="165" fontId="11" fillId="3" borderId="19" xfId="6" applyNumberFormat="1" applyFont="1" applyFill="1" applyBorder="1" applyAlignment="1">
      <alignment horizontal="center" vertical="center" wrapText="1"/>
    </xf>
    <xf numFmtId="165" fontId="11" fillId="3" borderId="37" xfId="6" applyNumberFormat="1" applyFont="1" applyFill="1" applyBorder="1" applyAlignment="1">
      <alignment horizontal="center" vertical="center" wrapText="1"/>
    </xf>
    <xf numFmtId="0" fontId="9" fillId="3" borderId="31" xfId="6" applyFont="1" applyFill="1" applyBorder="1" applyAlignment="1">
      <alignment horizontal="center" vertical="center"/>
    </xf>
    <xf numFmtId="0" fontId="9" fillId="3" borderId="37" xfId="6" applyFont="1" applyFill="1" applyBorder="1" applyAlignment="1">
      <alignment horizontal="center" vertical="center"/>
    </xf>
    <xf numFmtId="42" fontId="9" fillId="0" borderId="43" xfId="4" applyFont="1" applyFill="1" applyBorder="1" applyAlignment="1">
      <alignment horizontal="center" vertical="center" wrapText="1"/>
    </xf>
    <xf numFmtId="42" fontId="9" fillId="0" borderId="36" xfId="4" applyFont="1" applyFill="1" applyBorder="1" applyAlignment="1">
      <alignment horizontal="center" vertical="center" wrapText="1"/>
    </xf>
    <xf numFmtId="42" fontId="9" fillId="0" borderId="39" xfId="4" applyFont="1" applyFill="1" applyBorder="1" applyAlignment="1">
      <alignment horizontal="center" vertical="center" wrapText="1"/>
    </xf>
    <xf numFmtId="0" fontId="9" fillId="3" borderId="61" xfId="6" applyFont="1" applyFill="1" applyBorder="1" applyAlignment="1">
      <alignment horizontal="justify" vertical="center" wrapText="1"/>
    </xf>
    <xf numFmtId="0" fontId="9" fillId="3" borderId="58" xfId="6" applyFont="1" applyFill="1" applyBorder="1" applyAlignment="1">
      <alignment horizontal="justify" vertical="center" wrapText="1"/>
    </xf>
    <xf numFmtId="0" fontId="9" fillId="3" borderId="59" xfId="6" applyFont="1" applyFill="1" applyBorder="1" applyAlignment="1">
      <alignment horizontal="justify" vertical="center" wrapText="1"/>
    </xf>
    <xf numFmtId="0" fontId="9" fillId="0" borderId="31" xfId="6" applyFont="1" applyBorder="1" applyAlignment="1">
      <alignment horizontal="center" vertical="center" wrapText="1"/>
    </xf>
    <xf numFmtId="0" fontId="9" fillId="0" borderId="19" xfId="6" applyFont="1" applyBorder="1" applyAlignment="1">
      <alignment horizontal="center" vertical="center" wrapText="1"/>
    </xf>
    <xf numFmtId="0" fontId="9" fillId="0" borderId="37" xfId="6" applyFont="1" applyBorder="1" applyAlignment="1">
      <alignment horizontal="center" vertical="center" wrapText="1"/>
    </xf>
    <xf numFmtId="1" fontId="11" fillId="3" borderId="22" xfId="6" applyNumberFormat="1" applyFont="1" applyFill="1" applyBorder="1" applyAlignment="1">
      <alignment horizontal="center" vertical="center" wrapText="1"/>
    </xf>
    <xf numFmtId="1" fontId="11" fillId="3" borderId="19" xfId="6" applyNumberFormat="1" applyFont="1" applyFill="1" applyBorder="1" applyAlignment="1">
      <alignment horizontal="center" vertical="center" wrapText="1"/>
    </xf>
    <xf numFmtId="1" fontId="11" fillId="3" borderId="37" xfId="6" applyNumberFormat="1" applyFont="1" applyFill="1" applyBorder="1" applyAlignment="1">
      <alignment horizontal="center" vertical="center" wrapText="1"/>
    </xf>
    <xf numFmtId="0" fontId="11" fillId="3" borderId="32" xfId="7" applyFont="1" applyFill="1" applyBorder="1" applyAlignment="1">
      <alignment horizontal="justify" vertical="center" wrapText="1"/>
    </xf>
    <xf numFmtId="0" fontId="11" fillId="3" borderId="13" xfId="7" applyFont="1" applyFill="1" applyBorder="1" applyAlignment="1">
      <alignment horizontal="justify" vertical="center" wrapText="1"/>
    </xf>
    <xf numFmtId="42" fontId="11" fillId="3" borderId="65" xfId="4" applyFont="1" applyFill="1" applyBorder="1" applyAlignment="1">
      <alignment horizontal="center" vertical="center"/>
    </xf>
    <xf numFmtId="0" fontId="11" fillId="3" borderId="22" xfId="7" applyFont="1" applyFill="1" applyBorder="1" applyAlignment="1">
      <alignment horizontal="justify" vertical="center" wrapText="1"/>
    </xf>
    <xf numFmtId="0" fontId="9" fillId="0" borderId="36" xfId="6" applyFont="1" applyBorder="1" applyAlignment="1">
      <alignment horizontal="center" vertical="center"/>
    </xf>
    <xf numFmtId="0" fontId="11" fillId="0" borderId="31" xfId="6" applyFont="1" applyBorder="1" applyAlignment="1">
      <alignment horizontal="center" vertical="center" wrapText="1"/>
    </xf>
    <xf numFmtId="0" fontId="11" fillId="0" borderId="19" xfId="6" applyFont="1" applyBorder="1" applyAlignment="1">
      <alignment horizontal="center" vertical="center" wrapText="1"/>
    </xf>
    <xf numFmtId="0" fontId="11" fillId="0" borderId="37" xfId="6" applyFont="1" applyBorder="1" applyAlignment="1">
      <alignment horizontal="center" vertical="center" wrapText="1"/>
    </xf>
    <xf numFmtId="0" fontId="9" fillId="0" borderId="31" xfId="6" applyFont="1" applyBorder="1" applyAlignment="1">
      <alignment horizontal="center" vertical="center"/>
    </xf>
    <xf numFmtId="0" fontId="9" fillId="0" borderId="19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/>
    </xf>
    <xf numFmtId="0" fontId="13" fillId="3" borderId="32" xfId="7" applyFont="1" applyFill="1" applyBorder="1" applyAlignment="1">
      <alignment horizontal="justify" vertical="center" wrapText="1"/>
    </xf>
    <xf numFmtId="0" fontId="9" fillId="0" borderId="68" xfId="6" applyFont="1" applyBorder="1" applyAlignment="1">
      <alignment horizontal="center" vertical="center"/>
    </xf>
    <xf numFmtId="0" fontId="9" fillId="0" borderId="35" xfId="6" applyFont="1" applyBorder="1" applyAlignment="1">
      <alignment horizontal="center" vertical="center"/>
    </xf>
    <xf numFmtId="0" fontId="9" fillId="0" borderId="46" xfId="6" applyFont="1" applyBorder="1" applyAlignment="1">
      <alignment horizontal="center" vertical="center"/>
    </xf>
    <xf numFmtId="42" fontId="11" fillId="3" borderId="66" xfId="4" applyFont="1" applyFill="1" applyBorder="1" applyAlignment="1">
      <alignment horizontal="center" vertical="center"/>
    </xf>
    <xf numFmtId="0" fontId="9" fillId="0" borderId="17" xfId="6" applyFont="1" applyBorder="1" applyAlignment="1">
      <alignment horizontal="justify" vertical="center" wrapText="1"/>
    </xf>
    <xf numFmtId="0" fontId="9" fillId="0" borderId="61" xfId="6" applyFont="1" applyBorder="1" applyAlignment="1">
      <alignment horizontal="justify" vertical="center" wrapText="1"/>
    </xf>
    <xf numFmtId="0" fontId="11" fillId="0" borderId="22" xfId="6" applyFont="1" applyBorder="1" applyAlignment="1">
      <alignment horizontal="center" vertical="center" wrapText="1"/>
    </xf>
    <xf numFmtId="0" fontId="13" fillId="3" borderId="20" xfId="7" applyFont="1" applyFill="1" applyBorder="1" applyAlignment="1">
      <alignment horizontal="justify" vertical="center" wrapText="1"/>
    </xf>
    <xf numFmtId="42" fontId="11" fillId="3" borderId="63" xfId="4" applyFont="1" applyFill="1" applyBorder="1" applyAlignment="1">
      <alignment horizontal="left" vertical="center"/>
    </xf>
    <xf numFmtId="42" fontId="11" fillId="3" borderId="23" xfId="4" applyFont="1" applyFill="1" applyBorder="1" applyAlignment="1">
      <alignment horizontal="left" vertical="center"/>
    </xf>
    <xf numFmtId="42" fontId="11" fillId="3" borderId="62" xfId="4" applyFont="1" applyFill="1" applyBorder="1" applyAlignment="1">
      <alignment horizontal="left" vertical="center"/>
    </xf>
    <xf numFmtId="42" fontId="11" fillId="0" borderId="62" xfId="4" applyFont="1" applyFill="1" applyBorder="1" applyAlignment="1">
      <alignment horizontal="center" vertical="center"/>
    </xf>
    <xf numFmtId="0" fontId="9" fillId="0" borderId="60" xfId="6" applyFont="1" applyBorder="1" applyAlignment="1">
      <alignment horizontal="justify" vertical="center" wrapText="1"/>
    </xf>
    <xf numFmtId="0" fontId="11" fillId="0" borderId="17" xfId="6" applyFont="1" applyBorder="1" applyAlignment="1">
      <alignment horizontal="center" vertical="center" wrapText="1"/>
    </xf>
    <xf numFmtId="14" fontId="9" fillId="0" borderId="13" xfId="6" applyNumberFormat="1" applyFont="1" applyBorder="1" applyAlignment="1">
      <alignment horizontal="center" vertical="center" wrapText="1"/>
    </xf>
    <xf numFmtId="0" fontId="11" fillId="0" borderId="32" xfId="6" applyFont="1" applyBorder="1" applyAlignment="1">
      <alignment horizontal="center" vertical="center" wrapText="1"/>
    </xf>
    <xf numFmtId="0" fontId="11" fillId="0" borderId="13" xfId="6" applyFont="1" applyBorder="1" applyAlignment="1">
      <alignment horizontal="center" vertical="center" wrapText="1"/>
    </xf>
    <xf numFmtId="0" fontId="9" fillId="0" borderId="32" xfId="6" applyFont="1" applyBorder="1" applyAlignment="1">
      <alignment horizontal="center" vertical="center" wrapText="1"/>
    </xf>
    <xf numFmtId="0" fontId="9" fillId="0" borderId="13" xfId="6" applyFont="1" applyBorder="1" applyAlignment="1">
      <alignment horizontal="center" vertical="center" wrapText="1"/>
    </xf>
    <xf numFmtId="14" fontId="9" fillId="0" borderId="32" xfId="6" applyNumberFormat="1" applyFont="1" applyBorder="1" applyAlignment="1">
      <alignment horizontal="center" vertical="center" wrapText="1"/>
    </xf>
    <xf numFmtId="14" fontId="9" fillId="0" borderId="22" xfId="6" applyNumberFormat="1" applyFont="1" applyBorder="1" applyAlignment="1">
      <alignment horizontal="center" vertical="center" wrapText="1"/>
    </xf>
    <xf numFmtId="14" fontId="9" fillId="0" borderId="20" xfId="6" applyNumberFormat="1" applyFont="1" applyBorder="1" applyAlignment="1">
      <alignment horizontal="center" vertical="center" wrapText="1"/>
    </xf>
    <xf numFmtId="14" fontId="9" fillId="0" borderId="19" xfId="6" applyNumberFormat="1" applyFont="1" applyBorder="1" applyAlignment="1">
      <alignment horizontal="center" vertical="center" wrapText="1"/>
    </xf>
    <xf numFmtId="14" fontId="9" fillId="0" borderId="37" xfId="6" applyNumberFormat="1" applyFont="1" applyBorder="1" applyAlignment="1">
      <alignment horizontal="center" vertical="center" wrapText="1"/>
    </xf>
    <xf numFmtId="0" fontId="11" fillId="0" borderId="20" xfId="6" applyFont="1" applyBorder="1" applyAlignment="1">
      <alignment horizontal="center" vertical="center" wrapText="1"/>
    </xf>
    <xf numFmtId="0" fontId="9" fillId="0" borderId="22" xfId="6" applyFont="1" applyBorder="1" applyAlignment="1">
      <alignment horizontal="center" vertical="center" wrapText="1"/>
    </xf>
    <xf numFmtId="0" fontId="9" fillId="0" borderId="20" xfId="6" applyFont="1" applyBorder="1" applyAlignment="1">
      <alignment horizontal="center" vertical="center" wrapText="1"/>
    </xf>
    <xf numFmtId="14" fontId="9" fillId="0" borderId="31" xfId="6" applyNumberFormat="1" applyFont="1" applyBorder="1" applyAlignment="1">
      <alignment horizontal="center" vertical="center" wrapText="1"/>
    </xf>
    <xf numFmtId="165" fontId="11" fillId="0" borderId="31" xfId="6" applyNumberFormat="1" applyFont="1" applyBorder="1" applyAlignment="1">
      <alignment horizontal="center" vertical="center" wrapText="1"/>
    </xf>
    <xf numFmtId="165" fontId="11" fillId="0" borderId="19" xfId="6" applyNumberFormat="1" applyFont="1" applyBorder="1" applyAlignment="1">
      <alignment horizontal="center" vertical="center" wrapText="1"/>
    </xf>
    <xf numFmtId="165" fontId="11" fillId="0" borderId="37" xfId="6" applyNumberFormat="1" applyFont="1" applyBorder="1" applyAlignment="1">
      <alignment horizontal="center" vertical="center" wrapText="1"/>
    </xf>
    <xf numFmtId="0" fontId="13" fillId="0" borderId="32" xfId="7" applyFont="1" applyBorder="1" applyAlignment="1">
      <alignment horizontal="justify" vertical="center" wrapText="1"/>
    </xf>
    <xf numFmtId="0" fontId="13" fillId="0" borderId="13" xfId="7" applyFont="1" applyBorder="1" applyAlignment="1">
      <alignment horizontal="justify" vertical="center" wrapText="1"/>
    </xf>
    <xf numFmtId="0" fontId="9" fillId="0" borderId="33" xfId="6" applyFont="1" applyBorder="1" applyAlignment="1">
      <alignment horizontal="center" vertical="center" wrapText="1"/>
    </xf>
    <xf numFmtId="0" fontId="9" fillId="0" borderId="36" xfId="6" applyFont="1" applyBorder="1" applyAlignment="1">
      <alignment horizontal="center" vertical="center" wrapText="1"/>
    </xf>
    <xf numFmtId="0" fontId="9" fillId="0" borderId="39" xfId="6" applyFont="1" applyBorder="1" applyAlignment="1">
      <alignment horizontal="center" vertical="center" wrapText="1"/>
    </xf>
    <xf numFmtId="0" fontId="11" fillId="0" borderId="13" xfId="7" applyFont="1" applyBorder="1" applyAlignment="1">
      <alignment horizontal="justify" vertical="center" wrapText="1"/>
    </xf>
    <xf numFmtId="14" fontId="9" fillId="0" borderId="36" xfId="6" applyNumberFormat="1" applyFont="1" applyBorder="1" applyAlignment="1">
      <alignment horizontal="center" vertical="center" wrapText="1"/>
    </xf>
    <xf numFmtId="42" fontId="11" fillId="0" borderId="62" xfId="4" applyFont="1" applyFill="1" applyBorder="1" applyAlignment="1">
      <alignment horizontal="left" vertical="center"/>
    </xf>
    <xf numFmtId="42" fontId="11" fillId="0" borderId="23" xfId="4" applyFont="1" applyFill="1" applyBorder="1" applyAlignment="1">
      <alignment horizontal="left" vertical="center"/>
    </xf>
    <xf numFmtId="0" fontId="9" fillId="3" borderId="82" xfId="6" applyFont="1" applyFill="1" applyBorder="1" applyAlignment="1">
      <alignment horizontal="center" vertical="center" wrapText="1"/>
    </xf>
    <xf numFmtId="0" fontId="9" fillId="3" borderId="83" xfId="6" applyFont="1" applyFill="1" applyBorder="1" applyAlignment="1">
      <alignment horizontal="center" vertical="center" wrapText="1"/>
    </xf>
    <xf numFmtId="42" fontId="11" fillId="3" borderId="65" xfId="4" applyFont="1" applyFill="1" applyBorder="1" applyAlignment="1">
      <alignment horizontal="left" vertical="center"/>
    </xf>
    <xf numFmtId="0" fontId="9" fillId="0" borderId="33" xfId="6" applyFont="1" applyBorder="1" applyAlignment="1">
      <alignment horizontal="center" vertical="center"/>
    </xf>
    <xf numFmtId="0" fontId="9" fillId="0" borderId="39" xfId="6" applyFont="1" applyBorder="1" applyAlignment="1">
      <alignment horizontal="center" vertical="center"/>
    </xf>
    <xf numFmtId="0" fontId="11" fillId="3" borderId="31" xfId="6" applyFont="1" applyFill="1" applyBorder="1" applyAlignment="1">
      <alignment horizontal="center" vertical="center"/>
    </xf>
    <xf numFmtId="0" fontId="11" fillId="3" borderId="19" xfId="6" applyFont="1" applyFill="1" applyBorder="1" applyAlignment="1">
      <alignment horizontal="center" vertical="center"/>
    </xf>
    <xf numFmtId="0" fontId="11" fillId="3" borderId="20" xfId="6" applyFont="1" applyFill="1" applyBorder="1" applyAlignment="1">
      <alignment horizontal="center" vertical="center"/>
    </xf>
    <xf numFmtId="14" fontId="9" fillId="3" borderId="31" xfId="6" applyNumberFormat="1" applyFont="1" applyFill="1" applyBorder="1" applyAlignment="1">
      <alignment horizontal="center" vertical="center"/>
    </xf>
    <xf numFmtId="14" fontId="9" fillId="3" borderId="19" xfId="6" applyNumberFormat="1" applyFont="1" applyFill="1" applyBorder="1" applyAlignment="1">
      <alignment horizontal="center" vertical="center"/>
    </xf>
    <xf numFmtId="14" fontId="9" fillId="3" borderId="20" xfId="6" applyNumberFormat="1" applyFont="1" applyFill="1" applyBorder="1" applyAlignment="1">
      <alignment horizontal="center" vertical="center"/>
    </xf>
    <xf numFmtId="165" fontId="11" fillId="3" borderId="20" xfId="6" applyNumberFormat="1" applyFont="1" applyFill="1" applyBorder="1" applyAlignment="1">
      <alignment horizontal="center" vertical="center" wrapText="1"/>
    </xf>
    <xf numFmtId="0" fontId="9" fillId="3" borderId="20" xfId="6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0" fontId="9" fillId="3" borderId="44" xfId="6" applyFont="1" applyFill="1" applyBorder="1" applyAlignment="1">
      <alignment horizontal="center" vertical="center" wrapText="1"/>
    </xf>
    <xf numFmtId="0" fontId="11" fillId="0" borderId="58" xfId="6" applyFont="1" applyBorder="1" applyAlignment="1">
      <alignment horizontal="justify" vertical="center" wrapText="1"/>
    </xf>
    <xf numFmtId="0" fontId="11" fillId="0" borderId="17" xfId="6" applyFont="1" applyBorder="1" applyAlignment="1">
      <alignment horizontal="justify" vertical="center" wrapText="1"/>
    </xf>
    <xf numFmtId="0" fontId="9" fillId="0" borderId="59" xfId="6" applyFont="1" applyBorder="1" applyAlignment="1">
      <alignment horizontal="justify" vertical="center" wrapText="1"/>
    </xf>
    <xf numFmtId="0" fontId="5" fillId="3" borderId="0" xfId="0" applyFont="1" applyFill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 wrapText="1"/>
    </xf>
    <xf numFmtId="0" fontId="12" fillId="5" borderId="48" xfId="6" applyFont="1" applyFill="1" applyBorder="1" applyAlignment="1">
      <alignment horizontal="center" vertical="center"/>
    </xf>
    <xf numFmtId="0" fontId="12" fillId="5" borderId="49" xfId="6" applyFont="1" applyFill="1" applyBorder="1" applyAlignment="1">
      <alignment horizontal="center" vertical="center"/>
    </xf>
    <xf numFmtId="0" fontId="12" fillId="5" borderId="27" xfId="6" applyFont="1" applyFill="1" applyBorder="1" applyAlignment="1">
      <alignment horizontal="center" vertical="center"/>
    </xf>
    <xf numFmtId="0" fontId="12" fillId="6" borderId="48" xfId="6" applyFont="1" applyFill="1" applyBorder="1" applyAlignment="1">
      <alignment horizontal="center" vertical="center"/>
    </xf>
    <xf numFmtId="0" fontId="12" fillId="6" borderId="49" xfId="6" applyFont="1" applyFill="1" applyBorder="1" applyAlignment="1">
      <alignment horizontal="center" vertical="center"/>
    </xf>
    <xf numFmtId="0" fontId="12" fillId="6" borderId="50" xfId="6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12" fillId="7" borderId="26" xfId="6" applyFont="1" applyFill="1" applyBorder="1" applyAlignment="1">
      <alignment horizontal="center" vertical="center"/>
    </xf>
    <xf numFmtId="0" fontId="12" fillId="7" borderId="49" xfId="6" applyFont="1" applyFill="1" applyBorder="1" applyAlignment="1">
      <alignment horizontal="center" vertical="center"/>
    </xf>
    <xf numFmtId="0" fontId="12" fillId="7" borderId="50" xfId="6" applyFont="1" applyFill="1" applyBorder="1" applyAlignment="1">
      <alignment horizontal="center" vertical="center"/>
    </xf>
    <xf numFmtId="0" fontId="9" fillId="3" borderId="56" xfId="6" applyFont="1" applyFill="1" applyBorder="1" applyAlignment="1">
      <alignment horizontal="center" vertical="center" wrapText="1"/>
    </xf>
    <xf numFmtId="0" fontId="11" fillId="3" borderId="32" xfId="6" applyFont="1" applyFill="1" applyBorder="1" applyAlignment="1">
      <alignment horizontal="center" vertical="center" wrapText="1"/>
    </xf>
    <xf numFmtId="0" fontId="11" fillId="3" borderId="13" xfId="6" applyFont="1" applyFill="1" applyBorder="1" applyAlignment="1">
      <alignment horizontal="center" vertical="center" wrapText="1"/>
    </xf>
    <xf numFmtId="0" fontId="9" fillId="3" borderId="40" xfId="6" applyFont="1" applyFill="1" applyBorder="1" applyAlignment="1">
      <alignment horizontal="center" vertical="center"/>
    </xf>
    <xf numFmtId="0" fontId="9" fillId="3" borderId="53" xfId="6" applyFont="1" applyFill="1" applyBorder="1" applyAlignment="1">
      <alignment horizontal="center" vertical="center"/>
    </xf>
    <xf numFmtId="0" fontId="9" fillId="3" borderId="41" xfId="6" applyFont="1" applyFill="1" applyBorder="1" applyAlignment="1">
      <alignment horizontal="center" vertical="center"/>
    </xf>
    <xf numFmtId="0" fontId="9" fillId="3" borderId="13" xfId="6" applyFont="1" applyFill="1" applyBorder="1" applyAlignment="1">
      <alignment horizontal="center" vertical="center"/>
    </xf>
    <xf numFmtId="0" fontId="9" fillId="3" borderId="22" xfId="6" applyFont="1" applyFill="1" applyBorder="1" applyAlignment="1">
      <alignment horizontal="center" vertical="center"/>
    </xf>
    <xf numFmtId="0" fontId="11" fillId="3" borderId="38" xfId="6" applyFont="1" applyFill="1" applyBorder="1" applyAlignment="1">
      <alignment horizontal="center" vertical="center" wrapText="1"/>
    </xf>
    <xf numFmtId="0" fontId="11" fillId="0" borderId="32" xfId="6" applyFont="1" applyBorder="1" applyAlignment="1">
      <alignment horizontal="center" vertical="center"/>
    </xf>
    <xf numFmtId="0" fontId="11" fillId="0" borderId="13" xfId="6" applyFont="1" applyBorder="1" applyAlignment="1">
      <alignment horizontal="center" vertical="center"/>
    </xf>
    <xf numFmtId="0" fontId="11" fillId="0" borderId="38" xfId="6" applyFont="1" applyBorder="1" applyAlignment="1">
      <alignment horizontal="center" vertical="center"/>
    </xf>
    <xf numFmtId="42" fontId="11" fillId="3" borderId="67" xfId="4" applyFont="1" applyFill="1" applyBorder="1" applyAlignment="1">
      <alignment horizontal="center" vertical="center" wrapText="1"/>
    </xf>
    <xf numFmtId="42" fontId="11" fillId="3" borderId="18" xfId="4" applyFont="1" applyFill="1" applyBorder="1" applyAlignment="1">
      <alignment horizontal="center" vertical="center" wrapText="1"/>
    </xf>
    <xf numFmtId="0" fontId="9" fillId="3" borderId="57" xfId="6" applyFont="1" applyFill="1" applyBorder="1" applyAlignment="1">
      <alignment horizontal="center" vertical="center"/>
    </xf>
    <xf numFmtId="0" fontId="9" fillId="3" borderId="55" xfId="6" applyFont="1" applyFill="1" applyBorder="1" applyAlignment="1">
      <alignment horizontal="center" vertical="center"/>
    </xf>
    <xf numFmtId="0" fontId="9" fillId="3" borderId="32" xfId="6" applyFont="1" applyFill="1" applyBorder="1" applyAlignment="1">
      <alignment horizontal="center" vertical="center"/>
    </xf>
    <xf numFmtId="0" fontId="9" fillId="3" borderId="38" xfId="6" applyFont="1" applyFill="1" applyBorder="1" applyAlignment="1">
      <alignment horizontal="center" vertical="center"/>
    </xf>
    <xf numFmtId="42" fontId="9" fillId="3" borderId="32" xfId="4" applyFont="1" applyFill="1" applyBorder="1" applyAlignment="1">
      <alignment horizontal="center" vertical="center" wrapText="1"/>
    </xf>
    <xf numFmtId="42" fontId="9" fillId="3" borderId="13" xfId="4" applyFont="1" applyFill="1" applyBorder="1" applyAlignment="1">
      <alignment horizontal="center" vertical="center" wrapText="1"/>
    </xf>
    <xf numFmtId="42" fontId="9" fillId="3" borderId="38" xfId="4" applyFont="1" applyFill="1" applyBorder="1" applyAlignment="1">
      <alignment horizontal="center" vertical="center" wrapText="1"/>
    </xf>
    <xf numFmtId="14" fontId="11" fillId="3" borderId="13" xfId="6" applyNumberFormat="1" applyFont="1" applyFill="1" applyBorder="1" applyAlignment="1">
      <alignment horizontal="center" vertical="center" wrapText="1"/>
    </xf>
    <xf numFmtId="0" fontId="9" fillId="3" borderId="13" xfId="6" applyFont="1" applyFill="1" applyBorder="1" applyAlignment="1">
      <alignment horizontal="center" vertical="center" wrapText="1"/>
    </xf>
    <xf numFmtId="0" fontId="9" fillId="3" borderId="45" xfId="6" applyFont="1" applyFill="1" applyBorder="1" applyAlignment="1">
      <alignment horizontal="center" vertical="center" wrapText="1"/>
    </xf>
    <xf numFmtId="0" fontId="9" fillId="3" borderId="43" xfId="6" applyFont="1" applyFill="1" applyBorder="1" applyAlignment="1">
      <alignment horizontal="center" vertical="center" wrapText="1"/>
    </xf>
    <xf numFmtId="42" fontId="11" fillId="3" borderId="18" xfId="7" applyNumberFormat="1" applyFont="1" applyFill="1" applyBorder="1" applyAlignment="1">
      <alignment horizontal="center" vertical="center" wrapText="1"/>
    </xf>
    <xf numFmtId="42" fontId="9" fillId="0" borderId="45" xfId="4" applyFont="1" applyFill="1" applyBorder="1" applyAlignment="1">
      <alignment horizontal="center" vertical="center" wrapText="1"/>
    </xf>
    <xf numFmtId="0" fontId="11" fillId="3" borderId="17" xfId="6" applyFont="1" applyFill="1" applyBorder="1" applyAlignment="1">
      <alignment horizontal="left" vertical="center" wrapText="1"/>
    </xf>
    <xf numFmtId="42" fontId="9" fillId="0" borderId="44" xfId="4" applyFont="1" applyFill="1" applyBorder="1" applyAlignment="1">
      <alignment horizontal="center" vertical="center" wrapText="1"/>
    </xf>
    <xf numFmtId="0" fontId="11" fillId="3" borderId="58" xfId="6" applyFont="1" applyFill="1" applyBorder="1" applyAlignment="1">
      <alignment horizontal="left" vertical="center" wrapText="1"/>
    </xf>
    <xf numFmtId="0" fontId="9" fillId="3" borderId="38" xfId="6" applyFont="1" applyFill="1" applyBorder="1" applyAlignment="1">
      <alignment horizontal="center" vertical="center" wrapText="1"/>
    </xf>
    <xf numFmtId="14" fontId="9" fillId="3" borderId="13" xfId="6" applyNumberFormat="1" applyFont="1" applyFill="1" applyBorder="1" applyAlignment="1">
      <alignment horizontal="center" vertical="center" wrapText="1"/>
    </xf>
    <xf numFmtId="14" fontId="9" fillId="3" borderId="38" xfId="6" applyNumberFormat="1" applyFont="1" applyFill="1" applyBorder="1" applyAlignment="1">
      <alignment horizontal="center" vertical="center" wrapText="1"/>
    </xf>
    <xf numFmtId="0" fontId="11" fillId="3" borderId="17" xfId="6" applyFont="1" applyFill="1" applyBorder="1" applyAlignment="1">
      <alignment horizontal="justify" vertical="center" wrapText="1"/>
    </xf>
    <xf numFmtId="0" fontId="11" fillId="3" borderId="59" xfId="6" applyFont="1" applyFill="1" applyBorder="1" applyAlignment="1">
      <alignment horizontal="justify" vertical="center" wrapText="1"/>
    </xf>
    <xf numFmtId="0" fontId="9" fillId="3" borderId="32" xfId="6" applyFont="1" applyFill="1" applyBorder="1" applyAlignment="1">
      <alignment horizontal="center" vertical="center" wrapText="1"/>
    </xf>
    <xf numFmtId="0" fontId="9" fillId="3" borderId="54" xfId="6" applyFont="1" applyFill="1" applyBorder="1" applyAlignment="1">
      <alignment horizontal="center" vertical="center" wrapText="1"/>
    </xf>
    <xf numFmtId="0" fontId="9" fillId="3" borderId="47" xfId="6" applyFont="1" applyFill="1" applyBorder="1" applyAlignment="1">
      <alignment horizontal="center" vertical="center" wrapText="1"/>
    </xf>
    <xf numFmtId="0" fontId="9" fillId="3" borderId="54" xfId="6" applyFont="1" applyFill="1" applyBorder="1" applyAlignment="1">
      <alignment horizontal="center" vertical="center"/>
    </xf>
    <xf numFmtId="0" fontId="9" fillId="3" borderId="45" xfId="6" applyFont="1" applyFill="1" applyBorder="1" applyAlignment="1">
      <alignment horizontal="center" vertical="center"/>
    </xf>
    <xf numFmtId="0" fontId="9" fillId="3" borderId="47" xfId="6" applyFont="1" applyFill="1" applyBorder="1" applyAlignment="1">
      <alignment horizontal="center" vertical="center"/>
    </xf>
    <xf numFmtId="14" fontId="9" fillId="3" borderId="32" xfId="6" applyNumberFormat="1" applyFont="1" applyFill="1" applyBorder="1" applyAlignment="1">
      <alignment horizontal="center" vertical="center" wrapText="1"/>
    </xf>
    <xf numFmtId="0" fontId="11" fillId="3" borderId="61" xfId="6" applyFont="1" applyFill="1" applyBorder="1" applyAlignment="1">
      <alignment horizontal="justify" vertical="center" wrapText="1"/>
    </xf>
    <xf numFmtId="0" fontId="11" fillId="3" borderId="38" xfId="7" applyFont="1" applyFill="1" applyBorder="1" applyAlignment="1">
      <alignment horizontal="justify" vertical="center" wrapText="1"/>
    </xf>
    <xf numFmtId="42" fontId="11" fillId="3" borderId="64" xfId="4" applyFont="1" applyFill="1" applyBorder="1" applyAlignment="1">
      <alignment horizontal="center" vertical="center" wrapText="1"/>
    </xf>
    <xf numFmtId="0" fontId="11" fillId="0" borderId="38" xfId="6" applyFont="1" applyBorder="1" applyAlignment="1">
      <alignment horizontal="center" vertical="center" wrapText="1"/>
    </xf>
    <xf numFmtId="0" fontId="11" fillId="3" borderId="13" xfId="6" applyFont="1" applyFill="1" applyBorder="1" applyAlignment="1">
      <alignment horizontal="center" vertical="center"/>
    </xf>
    <xf numFmtId="0" fontId="11" fillId="3" borderId="22" xfId="6" applyFont="1" applyFill="1" applyBorder="1" applyAlignment="1">
      <alignment horizontal="center" vertical="center"/>
    </xf>
    <xf numFmtId="0" fontId="11" fillId="3" borderId="58" xfId="6" applyFont="1" applyFill="1" applyBorder="1" applyAlignment="1">
      <alignment horizontal="justify" vertical="center" wrapText="1"/>
    </xf>
    <xf numFmtId="42" fontId="11" fillId="0" borderId="67" xfId="4" applyFont="1" applyFill="1" applyBorder="1" applyAlignment="1">
      <alignment horizontal="center" vertical="center" wrapText="1"/>
    </xf>
    <xf numFmtId="42" fontId="11" fillId="0" borderId="18" xfId="4" applyFont="1" applyFill="1" applyBorder="1" applyAlignment="1">
      <alignment horizontal="center" vertical="center" wrapText="1"/>
    </xf>
    <xf numFmtId="0" fontId="9" fillId="0" borderId="57" xfId="6" applyFont="1" applyBorder="1" applyAlignment="1">
      <alignment horizontal="center" vertical="center"/>
    </xf>
    <xf numFmtId="0" fontId="9" fillId="0" borderId="53" xfId="6" applyFont="1" applyBorder="1" applyAlignment="1">
      <alignment horizontal="center" vertical="center"/>
    </xf>
    <xf numFmtId="0" fontId="9" fillId="0" borderId="55" xfId="6" applyFont="1" applyBorder="1" applyAlignment="1">
      <alignment horizontal="center" vertical="center"/>
    </xf>
    <xf numFmtId="0" fontId="11" fillId="0" borderId="32" xfId="7" applyFont="1" applyBorder="1" applyAlignment="1">
      <alignment horizontal="justify" vertical="center" wrapText="1"/>
    </xf>
    <xf numFmtId="0" fontId="9" fillId="0" borderId="38" xfId="6" applyFont="1" applyBorder="1" applyAlignment="1">
      <alignment horizontal="center" vertical="center" wrapText="1"/>
    </xf>
    <xf numFmtId="0" fontId="9" fillId="0" borderId="54" xfId="6" applyFont="1" applyBorder="1" applyAlignment="1">
      <alignment horizontal="center" vertical="center" wrapText="1"/>
    </xf>
    <xf numFmtId="0" fontId="9" fillId="0" borderId="45" xfId="6" applyFont="1" applyBorder="1" applyAlignment="1">
      <alignment horizontal="center" vertical="center" wrapText="1"/>
    </xf>
    <xf numFmtId="0" fontId="9" fillId="0" borderId="47" xfId="6" applyFont="1" applyBorder="1" applyAlignment="1">
      <alignment horizontal="center" vertical="center" wrapText="1"/>
    </xf>
    <xf numFmtId="0" fontId="11" fillId="0" borderId="61" xfId="6" applyFont="1" applyBorder="1" applyAlignment="1">
      <alignment horizontal="justify" vertical="center" wrapText="1"/>
    </xf>
    <xf numFmtId="0" fontId="9" fillId="0" borderId="32" xfId="6" applyFont="1" applyBorder="1" applyAlignment="1">
      <alignment horizontal="center" vertical="center"/>
    </xf>
    <xf numFmtId="0" fontId="9" fillId="0" borderId="13" xfId="6" applyFont="1" applyBorder="1" applyAlignment="1">
      <alignment horizontal="center" vertical="center"/>
    </xf>
    <xf numFmtId="0" fontId="9" fillId="0" borderId="38" xfId="6" applyFont="1" applyBorder="1" applyAlignment="1">
      <alignment horizontal="center" vertical="center"/>
    </xf>
    <xf numFmtId="42" fontId="9" fillId="0" borderId="54" xfId="4" applyFont="1" applyFill="1" applyBorder="1" applyAlignment="1">
      <alignment horizontal="center" vertical="center" wrapText="1"/>
    </xf>
    <xf numFmtId="42" fontId="9" fillId="0" borderId="47" xfId="4" applyFont="1" applyFill="1" applyBorder="1" applyAlignment="1">
      <alignment horizontal="center" vertical="center" wrapText="1"/>
    </xf>
    <xf numFmtId="0" fontId="11" fillId="0" borderId="60" xfId="6" applyFont="1" applyBorder="1" applyAlignment="1">
      <alignment horizontal="justify" vertical="center" wrapText="1"/>
    </xf>
    <xf numFmtId="0" fontId="9" fillId="5" borderId="53" xfId="6" applyFont="1" applyFill="1" applyBorder="1" applyAlignment="1">
      <alignment horizontal="center" vertical="center"/>
    </xf>
    <xf numFmtId="0" fontId="9" fillId="5" borderId="55" xfId="6" applyFont="1" applyFill="1" applyBorder="1" applyAlignment="1">
      <alignment horizontal="center" vertical="center"/>
    </xf>
    <xf numFmtId="0" fontId="9" fillId="5" borderId="13" xfId="6" applyFont="1" applyFill="1" applyBorder="1" applyAlignment="1">
      <alignment horizontal="center" vertical="center"/>
    </xf>
    <xf numFmtId="0" fontId="9" fillId="5" borderId="38" xfId="6" applyFont="1" applyFill="1" applyBorder="1" applyAlignment="1">
      <alignment horizontal="center" vertical="center"/>
    </xf>
    <xf numFmtId="14" fontId="9" fillId="0" borderId="38" xfId="6" applyNumberFormat="1" applyFont="1" applyBorder="1" applyAlignment="1">
      <alignment horizontal="center" vertical="center" wrapText="1"/>
    </xf>
    <xf numFmtId="0" fontId="9" fillId="5" borderId="56" xfId="6" applyFont="1" applyFill="1" applyBorder="1" applyAlignment="1">
      <alignment horizontal="center" vertical="center" wrapText="1"/>
    </xf>
    <xf numFmtId="0" fontId="9" fillId="5" borderId="73" xfId="6" applyFont="1" applyFill="1" applyBorder="1" applyAlignment="1">
      <alignment horizontal="center" vertical="center" wrapText="1"/>
    </xf>
    <xf numFmtId="0" fontId="11" fillId="5" borderId="13" xfId="6" applyFont="1" applyFill="1" applyBorder="1" applyAlignment="1">
      <alignment horizontal="center" vertical="center" wrapText="1"/>
    </xf>
    <xf numFmtId="0" fontId="11" fillId="5" borderId="38" xfId="6" applyFont="1" applyFill="1" applyBorder="1" applyAlignment="1">
      <alignment horizontal="center" vertical="center" wrapText="1"/>
    </xf>
    <xf numFmtId="0" fontId="11" fillId="5" borderId="13" xfId="6" applyFont="1" applyFill="1" applyBorder="1" applyAlignment="1">
      <alignment horizontal="center" vertical="center"/>
    </xf>
    <xf numFmtId="0" fontId="11" fillId="5" borderId="38" xfId="6" applyFont="1" applyFill="1" applyBorder="1" applyAlignment="1">
      <alignment horizontal="center" vertical="center"/>
    </xf>
    <xf numFmtId="0" fontId="9" fillId="5" borderId="13" xfId="6" applyFont="1" applyFill="1" applyBorder="1" applyAlignment="1">
      <alignment horizontal="center" vertical="center" wrapText="1"/>
    </xf>
    <xf numFmtId="0" fontId="9" fillId="5" borderId="38" xfId="6" applyFont="1" applyFill="1" applyBorder="1" applyAlignment="1">
      <alignment horizontal="center" vertical="center" wrapText="1"/>
    </xf>
    <xf numFmtId="0" fontId="9" fillId="5" borderId="45" xfId="6" applyFont="1" applyFill="1" applyBorder="1" applyAlignment="1">
      <alignment horizontal="center" vertical="center" wrapText="1"/>
    </xf>
    <xf numFmtId="0" fontId="9" fillId="5" borderId="47" xfId="6" applyFont="1" applyFill="1" applyBorder="1" applyAlignment="1">
      <alignment horizontal="center" vertical="center" wrapText="1"/>
    </xf>
    <xf numFmtId="0" fontId="11" fillId="3" borderId="60" xfId="6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6" xfId="0" applyFont="1" applyFill="1" applyBorder="1" applyAlignment="1">
      <alignment horizontal="left" vertical="center"/>
    </xf>
    <xf numFmtId="0" fontId="26" fillId="3" borderId="5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left" vertical="center" wrapText="1"/>
    </xf>
    <xf numFmtId="0" fontId="18" fillId="6" borderId="25" xfId="6" applyFont="1" applyFill="1" applyBorder="1" applyAlignment="1">
      <alignment horizontal="center" vertical="center"/>
    </xf>
    <xf numFmtId="0" fontId="21" fillId="0" borderId="57" xfId="6" applyFont="1" applyBorder="1" applyAlignment="1">
      <alignment horizontal="center" vertical="center" wrapText="1"/>
    </xf>
    <xf numFmtId="0" fontId="21" fillId="0" borderId="55" xfId="6" applyFont="1" applyBorder="1" applyAlignment="1">
      <alignment horizontal="center" vertical="center" wrapText="1"/>
    </xf>
    <xf numFmtId="0" fontId="21" fillId="0" borderId="32" xfId="6" applyFont="1" applyBorder="1" applyAlignment="1">
      <alignment horizontal="center" vertical="center"/>
    </xf>
    <xf numFmtId="0" fontId="21" fillId="0" borderId="38" xfId="6" applyFont="1" applyBorder="1" applyAlignment="1">
      <alignment horizontal="center" vertical="center"/>
    </xf>
    <xf numFmtId="0" fontId="21" fillId="0" borderId="57" xfId="6" applyFont="1" applyBorder="1" applyAlignment="1">
      <alignment horizontal="left" vertical="center" wrapText="1"/>
    </xf>
    <xf numFmtId="0" fontId="21" fillId="0" borderId="53" xfId="6" applyFont="1" applyBorder="1" applyAlignment="1">
      <alignment horizontal="left" vertical="center" wrapText="1"/>
    </xf>
    <xf numFmtId="0" fontId="21" fillId="0" borderId="55" xfId="6" applyFont="1" applyBorder="1" applyAlignment="1">
      <alignment horizontal="left" vertical="center" wrapText="1"/>
    </xf>
    <xf numFmtId="0" fontId="21" fillId="0" borderId="32" xfId="6" applyFont="1" applyBorder="1" applyAlignment="1">
      <alignment vertical="center" wrapText="1"/>
    </xf>
    <xf numFmtId="0" fontId="21" fillId="0" borderId="13" xfId="6" applyFont="1" applyBorder="1" applyAlignment="1">
      <alignment vertical="center" wrapText="1"/>
    </xf>
    <xf numFmtId="0" fontId="21" fillId="0" borderId="38" xfId="6" applyFont="1" applyBorder="1" applyAlignment="1">
      <alignment vertical="center" wrapText="1"/>
    </xf>
    <xf numFmtId="0" fontId="21" fillId="0" borderId="13" xfId="6" applyFont="1" applyBorder="1" applyAlignment="1">
      <alignment horizontal="center" vertical="center"/>
    </xf>
    <xf numFmtId="0" fontId="21" fillId="0" borderId="53" xfId="6" applyFont="1" applyBorder="1" applyAlignment="1">
      <alignment horizontal="center" vertical="center" wrapText="1"/>
    </xf>
    <xf numFmtId="9" fontId="21" fillId="0" borderId="32" xfId="6" applyNumberFormat="1" applyFont="1" applyBorder="1" applyAlignment="1">
      <alignment horizontal="center" vertical="center"/>
    </xf>
    <xf numFmtId="9" fontId="21" fillId="0" borderId="13" xfId="6" applyNumberFormat="1" applyFont="1" applyBorder="1" applyAlignment="1">
      <alignment horizontal="center" vertical="center"/>
    </xf>
    <xf numFmtId="9" fontId="21" fillId="0" borderId="38" xfId="6" applyNumberFormat="1" applyFont="1" applyBorder="1" applyAlignment="1">
      <alignment horizontal="center" vertical="center"/>
    </xf>
    <xf numFmtId="0" fontId="21" fillId="0" borderId="54" xfId="6" applyFont="1" applyBorder="1" applyAlignment="1">
      <alignment horizontal="center" vertical="center" wrapText="1"/>
    </xf>
    <xf numFmtId="0" fontId="21" fillId="0" borderId="45" xfId="6" applyFont="1" applyBorder="1" applyAlignment="1">
      <alignment horizontal="center" vertical="center" wrapText="1"/>
    </xf>
    <xf numFmtId="0" fontId="21" fillId="0" borderId="47" xfId="6" applyFont="1" applyBorder="1" applyAlignment="1">
      <alignment horizontal="center" vertical="center" wrapText="1"/>
    </xf>
    <xf numFmtId="42" fontId="21" fillId="0" borderId="32" xfId="4" applyFont="1" applyFill="1" applyBorder="1" applyAlignment="1">
      <alignment horizontal="center" vertical="center"/>
    </xf>
    <xf numFmtId="42" fontId="21" fillId="0" borderId="38" xfId="4" applyFont="1" applyFill="1" applyBorder="1" applyAlignment="1">
      <alignment horizontal="center" vertical="center"/>
    </xf>
    <xf numFmtId="42" fontId="9" fillId="0" borderId="67" xfId="4" applyFont="1" applyFill="1" applyBorder="1" applyAlignment="1">
      <alignment horizontal="center" vertical="center" wrapText="1"/>
    </xf>
    <xf numFmtId="42" fontId="9" fillId="0" borderId="64" xfId="4" applyFont="1" applyFill="1" applyBorder="1" applyAlignment="1">
      <alignment horizontal="center" vertical="center" wrapText="1"/>
    </xf>
    <xf numFmtId="42" fontId="9" fillId="0" borderId="18" xfId="4" applyFont="1" applyFill="1" applyBorder="1" applyAlignment="1">
      <alignment horizontal="center" vertical="center" wrapText="1"/>
    </xf>
    <xf numFmtId="165" fontId="9" fillId="0" borderId="32" xfId="6" applyNumberFormat="1" applyFont="1" applyBorder="1" applyAlignment="1">
      <alignment horizontal="center" vertical="center" wrapText="1"/>
    </xf>
    <xf numFmtId="165" fontId="9" fillId="0" borderId="13" xfId="6" applyNumberFormat="1" applyFont="1" applyBorder="1" applyAlignment="1">
      <alignment horizontal="center" vertical="center" wrapText="1"/>
    </xf>
    <xf numFmtId="0" fontId="9" fillId="0" borderId="54" xfId="6" applyFont="1" applyBorder="1" applyAlignment="1">
      <alignment horizontal="center" vertical="center"/>
    </xf>
    <xf numFmtId="0" fontId="9" fillId="0" borderId="45" xfId="6" applyFont="1" applyBorder="1" applyAlignment="1">
      <alignment horizontal="center" vertical="center"/>
    </xf>
    <xf numFmtId="0" fontId="9" fillId="0" borderId="47" xfId="6" applyFont="1" applyBorder="1" applyAlignment="1">
      <alignment horizontal="center" vertical="center"/>
    </xf>
    <xf numFmtId="164" fontId="9" fillId="0" borderId="32" xfId="4" applyNumberFormat="1" applyFont="1" applyFill="1" applyBorder="1" applyAlignment="1">
      <alignment horizontal="center" vertical="center" wrapText="1"/>
    </xf>
    <xf numFmtId="164" fontId="9" fillId="0" borderId="13" xfId="4" applyNumberFormat="1" applyFont="1" applyFill="1" applyBorder="1" applyAlignment="1">
      <alignment horizontal="center" vertical="center" wrapText="1"/>
    </xf>
    <xf numFmtId="164" fontId="9" fillId="0" borderId="38" xfId="4" applyNumberFormat="1" applyFont="1" applyFill="1" applyBorder="1" applyAlignment="1">
      <alignment horizontal="center" vertical="center" wrapText="1"/>
    </xf>
    <xf numFmtId="0" fontId="9" fillId="0" borderId="20" xfId="6" applyFont="1" applyBorder="1" applyAlignment="1">
      <alignment horizontal="center" vertical="center"/>
    </xf>
    <xf numFmtId="0" fontId="9" fillId="0" borderId="22" xfId="6" applyFont="1" applyBorder="1" applyAlignment="1">
      <alignment horizontal="center" vertical="center"/>
    </xf>
    <xf numFmtId="0" fontId="9" fillId="0" borderId="40" xfId="6" applyFont="1" applyBorder="1" applyAlignment="1">
      <alignment horizontal="center" vertical="center"/>
    </xf>
    <xf numFmtId="0" fontId="9" fillId="0" borderId="41" xfId="6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left" vertical="center"/>
    </xf>
    <xf numFmtId="14" fontId="2" fillId="3" borderId="0" xfId="0" applyNumberFormat="1" applyFont="1" applyFill="1" applyAlignment="1">
      <alignment horizontal="center" vertical="center"/>
    </xf>
    <xf numFmtId="167" fontId="13" fillId="3" borderId="40" xfId="0" applyNumberFormat="1" applyFont="1" applyFill="1" applyBorder="1" applyAlignment="1">
      <alignment horizontal="center" vertical="center" wrapText="1"/>
    </xf>
    <xf numFmtId="167" fontId="13" fillId="3" borderId="53" xfId="0" applyNumberFormat="1" applyFont="1" applyFill="1" applyBorder="1" applyAlignment="1">
      <alignment horizontal="center" vertical="center" wrapText="1"/>
    </xf>
    <xf numFmtId="167" fontId="13" fillId="3" borderId="41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165" fontId="11" fillId="0" borderId="32" xfId="6" applyNumberFormat="1" applyFont="1" applyBorder="1" applyAlignment="1">
      <alignment horizontal="center" vertical="center" wrapText="1"/>
    </xf>
    <xf numFmtId="165" fontId="11" fillId="0" borderId="38" xfId="6" applyNumberFormat="1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42" fontId="11" fillId="0" borderId="21" xfId="4" applyFont="1" applyFill="1" applyBorder="1" applyAlignment="1">
      <alignment horizontal="center" vertical="center" wrapText="1"/>
    </xf>
    <xf numFmtId="42" fontId="11" fillId="0" borderId="15" xfId="4" applyFont="1" applyFill="1" applyBorder="1" applyAlignment="1">
      <alignment horizontal="center" vertical="center" wrapText="1"/>
    </xf>
    <xf numFmtId="42" fontId="11" fillId="0" borderId="75" xfId="4" applyFont="1" applyFill="1" applyBorder="1" applyAlignment="1">
      <alignment horizontal="center" vertical="center" wrapText="1"/>
    </xf>
    <xf numFmtId="164" fontId="9" fillId="0" borderId="32" xfId="4" applyNumberFormat="1" applyFont="1" applyFill="1" applyBorder="1" applyAlignment="1">
      <alignment horizontal="center" vertical="center"/>
    </xf>
    <xf numFmtId="164" fontId="9" fillId="0" borderId="38" xfId="4" applyNumberFormat="1" applyFont="1" applyFill="1" applyBorder="1" applyAlignment="1">
      <alignment horizontal="center" vertical="center"/>
    </xf>
    <xf numFmtId="0" fontId="9" fillId="0" borderId="44" xfId="6" applyFont="1" applyBorder="1" applyAlignment="1">
      <alignment horizontal="center" vertical="center"/>
    </xf>
    <xf numFmtId="0" fontId="9" fillId="0" borderId="43" xfId="6" applyFont="1" applyBorder="1" applyAlignment="1">
      <alignment horizontal="center" vertical="center"/>
    </xf>
    <xf numFmtId="165" fontId="9" fillId="3" borderId="32" xfId="6" applyNumberFormat="1" applyFont="1" applyFill="1" applyBorder="1" applyAlignment="1">
      <alignment horizontal="center" vertical="center" wrapText="1"/>
    </xf>
    <xf numFmtId="165" fontId="9" fillId="3" borderId="13" xfId="6" applyNumberFormat="1" applyFont="1" applyFill="1" applyBorder="1" applyAlignment="1">
      <alignment horizontal="center" vertical="center" wrapText="1"/>
    </xf>
    <xf numFmtId="165" fontId="9" fillId="3" borderId="38" xfId="6" applyNumberFormat="1" applyFont="1" applyFill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167" fontId="13" fillId="3" borderId="57" xfId="0" applyNumberFormat="1" applyFont="1" applyFill="1" applyBorder="1" applyAlignment="1">
      <alignment horizontal="center" vertical="center" wrapText="1"/>
    </xf>
    <xf numFmtId="167" fontId="13" fillId="3" borderId="55" xfId="0" applyNumberFormat="1" applyFont="1" applyFill="1" applyBorder="1" applyAlignment="1">
      <alignment horizontal="center" vertical="center" wrapText="1"/>
    </xf>
    <xf numFmtId="169" fontId="11" fillId="0" borderId="67" xfId="0" applyNumberFormat="1" applyFont="1" applyBorder="1" applyAlignment="1">
      <alignment horizontal="center" vertical="center" wrapText="1"/>
    </xf>
    <xf numFmtId="169" fontId="11" fillId="0" borderId="18" xfId="0" applyNumberFormat="1" applyFont="1" applyBorder="1" applyAlignment="1">
      <alignment horizontal="center" vertical="center" wrapText="1"/>
    </xf>
    <xf numFmtId="169" fontId="11" fillId="0" borderId="64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65" fontId="9" fillId="0" borderId="38" xfId="6" applyNumberFormat="1" applyFont="1" applyBorder="1" applyAlignment="1">
      <alignment horizontal="center" vertical="center" wrapText="1"/>
    </xf>
    <xf numFmtId="165" fontId="11" fillId="0" borderId="13" xfId="6" applyNumberFormat="1" applyFont="1" applyBorder="1" applyAlignment="1">
      <alignment horizontal="center" vertical="center" wrapText="1"/>
    </xf>
    <xf numFmtId="165" fontId="11" fillId="0" borderId="22" xfId="6" applyNumberFormat="1" applyFont="1" applyBorder="1" applyAlignment="1">
      <alignment horizontal="center" vertical="center" wrapText="1"/>
    </xf>
    <xf numFmtId="164" fontId="11" fillId="0" borderId="13" xfId="4" applyNumberFormat="1" applyFont="1" applyFill="1" applyBorder="1" applyAlignment="1">
      <alignment horizontal="center" vertical="center" wrapText="1"/>
    </xf>
    <xf numFmtId="164" fontId="11" fillId="0" borderId="20" xfId="4" applyNumberFormat="1" applyFont="1" applyFill="1" applyBorder="1" applyAlignment="1">
      <alignment horizontal="center" vertical="center" wrapText="1"/>
    </xf>
    <xf numFmtId="168" fontId="9" fillId="3" borderId="13" xfId="6" applyNumberFormat="1" applyFont="1" applyFill="1" applyBorder="1" applyAlignment="1">
      <alignment horizontal="center" vertical="center" wrapText="1"/>
    </xf>
    <xf numFmtId="164" fontId="11" fillId="0" borderId="32" xfId="4" applyNumberFormat="1" applyFont="1" applyFill="1" applyBorder="1" applyAlignment="1">
      <alignment horizontal="center" vertical="center" wrapText="1"/>
    </xf>
    <xf numFmtId="165" fontId="11" fillId="0" borderId="20" xfId="6" applyNumberFormat="1" applyFont="1" applyBorder="1" applyAlignment="1">
      <alignment horizontal="center" vertical="center" wrapText="1"/>
    </xf>
    <xf numFmtId="166" fontId="9" fillId="3" borderId="13" xfId="6" applyNumberFormat="1" applyFont="1" applyFill="1" applyBorder="1" applyAlignment="1">
      <alignment horizontal="center" vertical="center" wrapText="1"/>
    </xf>
    <xf numFmtId="164" fontId="11" fillId="0" borderId="22" xfId="4" applyNumberFormat="1" applyFont="1" applyFill="1" applyBorder="1" applyAlignment="1">
      <alignment horizontal="center" vertical="center" wrapText="1"/>
    </xf>
    <xf numFmtId="164" fontId="11" fillId="0" borderId="38" xfId="4" applyNumberFormat="1" applyFont="1" applyFill="1" applyBorder="1" applyAlignment="1">
      <alignment horizontal="center" vertical="center" wrapText="1"/>
    </xf>
    <xf numFmtId="165" fontId="11" fillId="0" borderId="45" xfId="6" applyNumberFormat="1" applyFont="1" applyBorder="1" applyAlignment="1">
      <alignment horizontal="center" vertical="center" wrapText="1"/>
    </xf>
    <xf numFmtId="165" fontId="11" fillId="0" borderId="43" xfId="6" applyNumberFormat="1" applyFont="1" applyBorder="1" applyAlignment="1">
      <alignment horizontal="center" vertical="center" wrapText="1"/>
    </xf>
    <xf numFmtId="165" fontId="11" fillId="0" borderId="44" xfId="6" applyNumberFormat="1" applyFont="1" applyBorder="1" applyAlignment="1">
      <alignment horizontal="center" vertical="center" wrapText="1"/>
    </xf>
    <xf numFmtId="0" fontId="9" fillId="3" borderId="40" xfId="6" applyFont="1" applyFill="1" applyBorder="1" applyAlignment="1">
      <alignment horizontal="center" vertical="center" wrapText="1"/>
    </xf>
    <xf numFmtId="0" fontId="9" fillId="3" borderId="53" xfId="6" applyFont="1" applyFill="1" applyBorder="1" applyAlignment="1">
      <alignment horizontal="center" vertical="center" wrapText="1"/>
    </xf>
    <xf numFmtId="3" fontId="9" fillId="0" borderId="20" xfId="6" applyNumberFormat="1" applyFont="1" applyBorder="1" applyAlignment="1">
      <alignment horizontal="center" vertical="center" wrapText="1"/>
    </xf>
    <xf numFmtId="3" fontId="9" fillId="0" borderId="13" xfId="6" applyNumberFormat="1" applyFont="1" applyBorder="1" applyAlignment="1">
      <alignment horizontal="center" vertical="center" wrapText="1"/>
    </xf>
    <xf numFmtId="166" fontId="11" fillId="3" borderId="20" xfId="6" applyNumberFormat="1" applyFont="1" applyFill="1" applyBorder="1" applyAlignment="1">
      <alignment horizontal="center" vertical="center" wrapText="1"/>
    </xf>
    <xf numFmtId="166" fontId="11" fillId="3" borderId="13" xfId="6" applyNumberFormat="1" applyFont="1" applyFill="1" applyBorder="1" applyAlignment="1">
      <alignment horizontal="center" vertical="center" wrapText="1"/>
    </xf>
    <xf numFmtId="42" fontId="11" fillId="0" borderId="13" xfId="11" applyFont="1" applyFill="1" applyBorder="1" applyAlignment="1">
      <alignment horizontal="center" vertical="center" wrapText="1"/>
    </xf>
    <xf numFmtId="42" fontId="11" fillId="0" borderId="78" xfId="11" applyFont="1" applyFill="1" applyBorder="1" applyAlignment="1">
      <alignment horizontal="center" vertical="center" wrapText="1"/>
    </xf>
    <xf numFmtId="165" fontId="9" fillId="3" borderId="20" xfId="6" applyNumberFormat="1" applyFont="1" applyFill="1" applyBorder="1" applyAlignment="1">
      <alignment horizontal="center" vertical="center" wrapText="1"/>
    </xf>
    <xf numFmtId="42" fontId="9" fillId="0" borderId="15" xfId="4" applyFont="1" applyFill="1" applyBorder="1" applyAlignment="1">
      <alignment horizontal="center" vertical="center" wrapText="1"/>
    </xf>
    <xf numFmtId="42" fontId="11" fillId="0" borderId="22" xfId="4" applyFont="1" applyFill="1" applyBorder="1" applyAlignment="1">
      <alignment horizontal="center" vertical="center" wrapText="1"/>
    </xf>
    <xf numFmtId="42" fontId="11" fillId="0" borderId="19" xfId="4" applyFont="1" applyFill="1" applyBorder="1" applyAlignment="1">
      <alignment horizontal="center" vertical="center" wrapText="1"/>
    </xf>
    <xf numFmtId="42" fontId="11" fillId="0" borderId="20" xfId="4" applyFont="1" applyFill="1" applyBorder="1" applyAlignment="1">
      <alignment horizontal="center" vertical="center" wrapText="1"/>
    </xf>
    <xf numFmtId="0" fontId="9" fillId="3" borderId="55" xfId="6" applyFont="1" applyFill="1" applyBorder="1" applyAlignment="1">
      <alignment horizontal="center" vertical="center" wrapText="1"/>
    </xf>
    <xf numFmtId="3" fontId="9" fillId="0" borderId="38" xfId="6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1" fontId="11" fillId="0" borderId="13" xfId="6" applyNumberFormat="1" applyFont="1" applyBorder="1" applyAlignment="1">
      <alignment horizontal="center" vertical="center" wrapText="1"/>
    </xf>
    <xf numFmtId="1" fontId="11" fillId="0" borderId="38" xfId="6" applyNumberFormat="1" applyFont="1" applyBorder="1" applyAlignment="1">
      <alignment horizontal="center" vertical="center" wrapText="1"/>
    </xf>
    <xf numFmtId="166" fontId="11" fillId="0" borderId="13" xfId="6" applyNumberFormat="1" applyFont="1" applyBorder="1" applyAlignment="1">
      <alignment horizontal="center" vertical="center" wrapText="1"/>
    </xf>
    <xf numFmtId="166" fontId="11" fillId="0" borderId="38" xfId="6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2" fillId="6" borderId="24" xfId="6" applyFont="1" applyFill="1" applyBorder="1" applyAlignment="1">
      <alignment horizontal="center" vertical="center"/>
    </xf>
    <xf numFmtId="0" fontId="12" fillId="6" borderId="25" xfId="6" applyFont="1" applyFill="1" applyBorder="1" applyAlignment="1">
      <alignment horizontal="center" vertical="center"/>
    </xf>
    <xf numFmtId="0" fontId="12" fillId="6" borderId="28" xfId="6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42" fontId="11" fillId="0" borderId="13" xfId="4" applyFont="1" applyFill="1" applyBorder="1" applyAlignment="1">
      <alignment horizontal="center" vertical="center" wrapText="1"/>
    </xf>
    <xf numFmtId="42" fontId="11" fillId="0" borderId="38" xfId="4" applyFont="1" applyFill="1" applyBorder="1" applyAlignment="1">
      <alignment horizontal="center" vertical="center" wrapText="1"/>
    </xf>
    <xf numFmtId="0" fontId="7" fillId="3" borderId="11" xfId="6" applyFont="1" applyFill="1" applyBorder="1" applyAlignment="1">
      <alignment horizontal="center" vertical="center"/>
    </xf>
    <xf numFmtId="0" fontId="7" fillId="3" borderId="14" xfId="6" applyFont="1" applyFill="1" applyBorder="1" applyAlignment="1">
      <alignment horizontal="center" vertical="center"/>
    </xf>
    <xf numFmtId="0" fontId="7" fillId="3" borderId="12" xfId="6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5" xfId="0" applyFont="1" applyBorder="1" applyAlignment="1">
      <alignment horizontal="justify" vertical="center" wrapText="1"/>
    </xf>
    <xf numFmtId="1" fontId="0" fillId="0" borderId="5" xfId="0" applyNumberFormat="1" applyBorder="1" applyAlignment="1">
      <alignment horizontal="center" vertical="center"/>
    </xf>
    <xf numFmtId="42" fontId="0" fillId="0" borderId="5" xfId="0" applyNumberFormat="1" applyBorder="1" applyAlignment="1">
      <alignment vertical="center"/>
    </xf>
    <xf numFmtId="42" fontId="0" fillId="0" borderId="5" xfId="0" applyNumberForma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17" fillId="9" borderId="5" xfId="0" applyFont="1" applyFill="1" applyBorder="1" applyAlignment="1">
      <alignment horizontal="justify" vertical="center" wrapText="1"/>
    </xf>
    <xf numFmtId="1" fontId="0" fillId="9" borderId="5" xfId="0" applyNumberFormat="1" applyFill="1" applyBorder="1" applyAlignment="1">
      <alignment horizontal="center" vertical="center"/>
    </xf>
    <xf numFmtId="42" fontId="0" fillId="9" borderId="5" xfId="0" applyNumberFormat="1" applyFill="1" applyBorder="1" applyAlignment="1">
      <alignment vertical="center"/>
    </xf>
    <xf numFmtId="42" fontId="0" fillId="9" borderId="5" xfId="0" applyNumberFormat="1" applyFill="1" applyBorder="1" applyAlignment="1">
      <alignment horizontal="center" vertical="center" wrapText="1"/>
    </xf>
    <xf numFmtId="0" fontId="9" fillId="0" borderId="13" xfId="6" applyFont="1" applyFill="1" applyBorder="1" applyAlignment="1">
      <alignment horizontal="center" vertical="center" wrapText="1"/>
    </xf>
    <xf numFmtId="42" fontId="11" fillId="0" borderId="31" xfId="4" applyFont="1" applyFill="1" applyBorder="1" applyAlignment="1">
      <alignment horizontal="center" vertical="center" wrapText="1"/>
    </xf>
    <xf numFmtId="41" fontId="11" fillId="0" borderId="13" xfId="2" applyFont="1" applyFill="1" applyBorder="1" applyAlignment="1">
      <alignment horizontal="center" vertical="center" wrapText="1"/>
    </xf>
    <xf numFmtId="42" fontId="11" fillId="0" borderId="37" xfId="4" applyFont="1" applyFill="1" applyBorder="1" applyAlignment="1">
      <alignment horizontal="center" vertical="center" wrapText="1"/>
    </xf>
    <xf numFmtId="41" fontId="11" fillId="0" borderId="32" xfId="2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 wrapText="1"/>
    </xf>
    <xf numFmtId="42" fontId="11" fillId="0" borderId="20" xfId="4" applyFont="1" applyFill="1" applyBorder="1" applyAlignment="1">
      <alignment horizontal="right" vertical="center" wrapText="1"/>
    </xf>
    <xf numFmtId="42" fontId="11" fillId="0" borderId="22" xfId="4" applyFont="1" applyFill="1" applyBorder="1" applyAlignment="1">
      <alignment horizontal="right" vertical="center" wrapText="1"/>
    </xf>
    <xf numFmtId="42" fontId="11" fillId="0" borderId="32" xfId="2" applyNumberFormat="1" applyFont="1" applyFill="1" applyBorder="1" applyAlignment="1">
      <alignment horizontal="right" vertical="center" wrapText="1"/>
    </xf>
    <xf numFmtId="42" fontId="11" fillId="0" borderId="13" xfId="2" applyNumberFormat="1" applyFont="1" applyFill="1" applyBorder="1" applyAlignment="1">
      <alignment horizontal="right" vertical="center" wrapText="1"/>
    </xf>
    <xf numFmtId="42" fontId="11" fillId="0" borderId="38" xfId="2" applyNumberFormat="1" applyFont="1" applyFill="1" applyBorder="1" applyAlignment="1">
      <alignment horizontal="right" vertical="center" wrapText="1"/>
    </xf>
    <xf numFmtId="42" fontId="11" fillId="0" borderId="32" xfId="3" applyNumberFormat="1" applyFont="1" applyFill="1" applyBorder="1" applyAlignment="1">
      <alignment horizontal="center" vertical="center" wrapText="1"/>
    </xf>
    <xf numFmtId="42" fontId="11" fillId="0" borderId="13" xfId="3" applyNumberFormat="1" applyFont="1" applyFill="1" applyBorder="1" applyAlignment="1">
      <alignment horizontal="center" vertical="center" wrapText="1"/>
    </xf>
    <xf numFmtId="0" fontId="21" fillId="0" borderId="38" xfId="6" applyFont="1" applyFill="1" applyBorder="1" applyAlignment="1">
      <alignment horizontal="center" vertical="center" wrapText="1"/>
    </xf>
    <xf numFmtId="42" fontId="9" fillId="0" borderId="76" xfId="4" applyFont="1" applyFill="1" applyBorder="1" applyAlignment="1">
      <alignment horizontal="center" vertical="center" wrapText="1"/>
    </xf>
    <xf numFmtId="42" fontId="9" fillId="0" borderId="77" xfId="4" applyFont="1" applyFill="1" applyBorder="1" applyAlignment="1">
      <alignment horizontal="center" vertical="center" wrapText="1"/>
    </xf>
    <xf numFmtId="42" fontId="9" fillId="0" borderId="21" xfId="4" applyFont="1" applyFill="1" applyBorder="1" applyAlignment="1">
      <alignment horizontal="center" vertical="center" wrapText="1"/>
    </xf>
    <xf numFmtId="42" fontId="9" fillId="0" borderId="75" xfId="4" applyFont="1" applyFill="1" applyBorder="1" applyAlignment="1">
      <alignment horizontal="center" vertical="center" wrapText="1"/>
    </xf>
    <xf numFmtId="165" fontId="11" fillId="0" borderId="45" xfId="6" applyNumberFormat="1" applyFont="1" applyFill="1" applyBorder="1" applyAlignment="1">
      <alignment horizontal="center" vertical="center" wrapText="1"/>
    </xf>
    <xf numFmtId="0" fontId="11" fillId="0" borderId="61" xfId="6" applyFont="1" applyFill="1" applyBorder="1" applyAlignment="1">
      <alignment horizontal="justify" vertical="center" wrapText="1"/>
    </xf>
    <xf numFmtId="0" fontId="11" fillId="0" borderId="38" xfId="6" applyFont="1" applyFill="1" applyBorder="1" applyAlignment="1">
      <alignment horizontal="center" vertical="center" wrapText="1"/>
    </xf>
    <xf numFmtId="166" fontId="11" fillId="0" borderId="38" xfId="6" applyNumberFormat="1" applyFont="1" applyFill="1" applyBorder="1" applyAlignment="1">
      <alignment horizontal="center" vertical="center" wrapText="1"/>
    </xf>
    <xf numFmtId="165" fontId="9" fillId="0" borderId="38" xfId="6" applyNumberFormat="1" applyFont="1" applyFill="1" applyBorder="1" applyAlignment="1">
      <alignment horizontal="center" vertical="center" wrapText="1"/>
    </xf>
    <xf numFmtId="0" fontId="11" fillId="0" borderId="47" xfId="6" applyFont="1" applyFill="1" applyBorder="1" applyAlignment="1">
      <alignment horizontal="center" vertical="center" wrapText="1"/>
    </xf>
    <xf numFmtId="164" fontId="11" fillId="0" borderId="31" xfId="4" applyNumberFormat="1" applyFont="1" applyFill="1" applyBorder="1" applyAlignment="1">
      <alignment horizontal="center" vertical="center" wrapText="1"/>
    </xf>
    <xf numFmtId="164" fontId="11" fillId="0" borderId="22" xfId="3" applyNumberFormat="1" applyFont="1" applyFill="1" applyBorder="1" applyAlignment="1">
      <alignment horizontal="center" vertical="center" wrapText="1"/>
    </xf>
    <xf numFmtId="164" fontId="11" fillId="0" borderId="19" xfId="3" applyNumberFormat="1" applyFont="1" applyFill="1" applyBorder="1" applyAlignment="1">
      <alignment horizontal="center" vertical="center" wrapText="1"/>
    </xf>
    <xf numFmtId="164" fontId="11" fillId="0" borderId="20" xfId="3" applyNumberFormat="1" applyFont="1" applyFill="1" applyBorder="1" applyAlignment="1">
      <alignment horizontal="center" vertical="center" wrapText="1"/>
    </xf>
    <xf numFmtId="164" fontId="9" fillId="0" borderId="22" xfId="6" applyNumberFormat="1" applyFont="1" applyFill="1" applyBorder="1" applyAlignment="1">
      <alignment horizontal="center" vertical="center" wrapText="1"/>
    </xf>
    <xf numFmtId="164" fontId="9" fillId="0" borderId="19" xfId="6" applyNumberFormat="1" applyFont="1" applyFill="1" applyBorder="1" applyAlignment="1">
      <alignment horizontal="center" vertical="center" wrapText="1"/>
    </xf>
    <xf numFmtId="164" fontId="9" fillId="0" borderId="20" xfId="6" applyNumberFormat="1" applyFont="1" applyFill="1" applyBorder="1" applyAlignment="1">
      <alignment horizontal="center" vertical="center" wrapText="1"/>
    </xf>
    <xf numFmtId="164" fontId="11" fillId="0" borderId="38" xfId="4" applyNumberFormat="1" applyFont="1" applyFill="1" applyBorder="1" applyAlignment="1">
      <alignment vertical="center" wrapText="1"/>
    </xf>
    <xf numFmtId="164" fontId="9" fillId="0" borderId="19" xfId="3" applyNumberFormat="1" applyFont="1" applyFill="1" applyBorder="1" applyAlignment="1">
      <alignment horizontal="center" vertical="center" wrapText="1"/>
    </xf>
    <xf numFmtId="164" fontId="9" fillId="0" borderId="20" xfId="3" applyNumberFormat="1" applyFont="1" applyFill="1" applyBorder="1" applyAlignment="1">
      <alignment horizontal="center" vertical="center" wrapText="1"/>
    </xf>
    <xf numFmtId="164" fontId="9" fillId="0" borderId="16" xfId="4" applyNumberFormat="1" applyFont="1" applyFill="1" applyBorder="1" applyAlignment="1">
      <alignment horizontal="center" vertical="center" wrapText="1"/>
    </xf>
    <xf numFmtId="164" fontId="12" fillId="0" borderId="0" xfId="4" applyNumberFormat="1" applyFont="1" applyFill="1" applyAlignment="1">
      <alignment vertical="center" wrapText="1"/>
    </xf>
    <xf numFmtId="0" fontId="9" fillId="3" borderId="0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justify" vertical="center" wrapText="1"/>
    </xf>
    <xf numFmtId="0" fontId="11" fillId="0" borderId="13" xfId="6" applyFont="1" applyFill="1" applyBorder="1" applyAlignment="1">
      <alignment horizontal="center" vertical="center" wrapText="1"/>
    </xf>
    <xf numFmtId="9" fontId="11" fillId="0" borderId="13" xfId="6" applyNumberFormat="1" applyFont="1" applyFill="1" applyBorder="1" applyAlignment="1">
      <alignment horizontal="center" vertical="center" wrapText="1"/>
    </xf>
    <xf numFmtId="0" fontId="9" fillId="0" borderId="17" xfId="6" applyFont="1" applyFill="1" applyBorder="1" applyAlignment="1">
      <alignment vertical="center" wrapText="1"/>
    </xf>
    <xf numFmtId="0" fontId="9" fillId="0" borderId="13" xfId="6" applyFont="1" applyFill="1" applyBorder="1" applyAlignment="1">
      <alignment horizontal="center" vertical="center" wrapText="1"/>
    </xf>
    <xf numFmtId="1" fontId="11" fillId="0" borderId="13" xfId="6" applyNumberFormat="1" applyFont="1" applyFill="1" applyBorder="1" applyAlignment="1">
      <alignment horizontal="center" vertical="center" wrapText="1"/>
    </xf>
    <xf numFmtId="3" fontId="11" fillId="0" borderId="13" xfId="6" applyNumberFormat="1" applyFont="1" applyFill="1" applyBorder="1" applyAlignment="1">
      <alignment horizontal="center" vertical="center" wrapText="1"/>
    </xf>
    <xf numFmtId="9" fontId="11" fillId="0" borderId="38" xfId="6" applyNumberFormat="1" applyFont="1" applyFill="1" applyBorder="1" applyAlignment="1">
      <alignment horizontal="center" vertical="center" wrapText="1"/>
    </xf>
    <xf numFmtId="1" fontId="11" fillId="0" borderId="38" xfId="6" applyNumberFormat="1" applyFont="1" applyFill="1" applyBorder="1" applyAlignment="1">
      <alignment horizontal="center" vertical="center" wrapText="1"/>
    </xf>
    <xf numFmtId="0" fontId="18" fillId="5" borderId="27" xfId="6" applyFont="1" applyFill="1" applyBorder="1" applyAlignment="1">
      <alignment horizontal="center" vertical="center"/>
    </xf>
    <xf numFmtId="42" fontId="21" fillId="0" borderId="67" xfId="4" applyFont="1" applyFill="1" applyBorder="1" applyAlignment="1">
      <alignment vertical="center"/>
    </xf>
    <xf numFmtId="42" fontId="21" fillId="0" borderId="64" xfId="4" applyFont="1" applyFill="1" applyBorder="1" applyAlignment="1">
      <alignment vertical="center"/>
    </xf>
    <xf numFmtId="42" fontId="21" fillId="0" borderId="18" xfId="4" applyFont="1" applyFill="1" applyBorder="1" applyAlignment="1">
      <alignment vertical="center"/>
    </xf>
    <xf numFmtId="42" fontId="21" fillId="0" borderId="18" xfId="4" applyFont="1" applyFill="1" applyBorder="1" applyAlignment="1">
      <alignment vertical="center"/>
    </xf>
    <xf numFmtId="171" fontId="21" fillId="0" borderId="64" xfId="0" applyNumberFormat="1" applyFont="1" applyBorder="1" applyAlignment="1">
      <alignment vertical="center" wrapText="1"/>
    </xf>
    <xf numFmtId="42" fontId="21" fillId="0" borderId="67" xfId="4" applyFont="1" applyFill="1" applyBorder="1" applyAlignment="1">
      <alignment vertical="center"/>
    </xf>
    <xf numFmtId="42" fontId="21" fillId="0" borderId="64" xfId="4" applyFont="1" applyFill="1" applyBorder="1" applyAlignment="1">
      <alignment vertical="center"/>
    </xf>
    <xf numFmtId="42" fontId="21" fillId="0" borderId="67" xfId="4" applyFont="1" applyFill="1" applyBorder="1" applyAlignment="1">
      <alignment horizontal="center" vertical="center"/>
    </xf>
    <xf numFmtId="42" fontId="21" fillId="0" borderId="64" xfId="4" applyFont="1" applyFill="1" applyBorder="1" applyAlignment="1">
      <alignment horizontal="center" vertical="center"/>
    </xf>
    <xf numFmtId="0" fontId="18" fillId="7" borderId="26" xfId="6" applyFont="1" applyFill="1" applyBorder="1" applyAlignment="1">
      <alignment horizontal="center" vertical="center"/>
    </xf>
    <xf numFmtId="0" fontId="21" fillId="0" borderId="60" xfId="6" applyFont="1" applyBorder="1" applyAlignment="1">
      <alignment horizontal="center" vertical="center" wrapText="1"/>
    </xf>
    <xf numFmtId="0" fontId="21" fillId="0" borderId="17" xfId="6" applyFont="1" applyBorder="1" applyAlignment="1">
      <alignment horizontal="center" vertical="center" wrapText="1"/>
    </xf>
    <xf numFmtId="0" fontId="21" fillId="0" borderId="61" xfId="6" applyFont="1" applyBorder="1" applyAlignment="1">
      <alignment horizontal="center" vertical="center" wrapText="1"/>
    </xf>
    <xf numFmtId="0" fontId="18" fillId="6" borderId="24" xfId="6" applyFont="1" applyFill="1" applyBorder="1" applyAlignment="1">
      <alignment horizontal="center" vertical="center"/>
    </xf>
    <xf numFmtId="0" fontId="18" fillId="6" borderId="28" xfId="6" applyFont="1" applyFill="1" applyBorder="1" applyAlignment="1">
      <alignment horizontal="center" vertical="center"/>
    </xf>
    <xf numFmtId="0" fontId="21" fillId="0" borderId="57" xfId="6" applyFont="1" applyBorder="1" applyAlignment="1">
      <alignment horizontal="center" vertical="center"/>
    </xf>
    <xf numFmtId="0" fontId="21" fillId="0" borderId="54" xfId="6" applyFont="1" applyBorder="1" applyAlignment="1">
      <alignment horizontal="center" vertical="center"/>
    </xf>
    <xf numFmtId="0" fontId="21" fillId="0" borderId="55" xfId="6" applyFont="1" applyBorder="1" applyAlignment="1">
      <alignment horizontal="center" vertical="center"/>
    </xf>
    <xf numFmtId="0" fontId="21" fillId="0" borderId="47" xfId="6" applyFont="1" applyBorder="1" applyAlignment="1">
      <alignment horizontal="center" vertical="center"/>
    </xf>
    <xf numFmtId="0" fontId="21" fillId="0" borderId="53" xfId="6" applyFont="1" applyBorder="1" applyAlignment="1">
      <alignment horizontal="center" vertical="center"/>
    </xf>
    <xf numFmtId="0" fontId="21" fillId="0" borderId="45" xfId="6" applyFont="1" applyBorder="1" applyAlignment="1">
      <alignment horizontal="center" vertical="center"/>
    </xf>
    <xf numFmtId="44" fontId="21" fillId="0" borderId="67" xfId="3" applyFont="1" applyFill="1" applyBorder="1" applyAlignment="1">
      <alignment horizontal="center" vertical="center"/>
    </xf>
    <xf numFmtId="44" fontId="21" fillId="0" borderId="18" xfId="3" applyFont="1" applyFill="1" applyBorder="1" applyAlignment="1">
      <alignment horizontal="center" vertical="center"/>
    </xf>
    <xf numFmtId="44" fontId="21" fillId="0" borderId="62" xfId="3" applyFont="1" applyFill="1" applyBorder="1" applyAlignment="1">
      <alignment horizontal="center" vertical="center"/>
    </xf>
    <xf numFmtId="44" fontId="21" fillId="0" borderId="63" xfId="3" applyFont="1" applyFill="1" applyBorder="1" applyAlignment="1">
      <alignment horizontal="center" vertical="center"/>
    </xf>
    <xf numFmtId="44" fontId="21" fillId="0" borderId="23" xfId="3" applyFont="1" applyFill="1" applyBorder="1" applyAlignment="1">
      <alignment horizontal="center" vertical="center"/>
    </xf>
    <xf numFmtId="44" fontId="21" fillId="0" borderId="64" xfId="3" applyFont="1" applyFill="1" applyBorder="1" applyAlignment="1">
      <alignment horizontal="center" vertical="center"/>
    </xf>
    <xf numFmtId="44" fontId="21" fillId="0" borderId="64" xfId="3" applyFont="1" applyFill="1" applyBorder="1" applyAlignment="1">
      <alignment horizontal="center" vertical="center"/>
    </xf>
    <xf numFmtId="164" fontId="21" fillId="0" borderId="23" xfId="3" applyNumberFormat="1" applyFont="1" applyFill="1" applyBorder="1" applyAlignment="1">
      <alignment horizontal="center" vertical="center"/>
    </xf>
    <xf numFmtId="164" fontId="21" fillId="0" borderId="18" xfId="3" applyNumberFormat="1" applyFont="1" applyFill="1" applyBorder="1" applyAlignment="1">
      <alignment horizontal="center" vertical="center"/>
    </xf>
    <xf numFmtId="164" fontId="21" fillId="0" borderId="62" xfId="3" applyNumberFormat="1" applyFont="1" applyFill="1" applyBorder="1" applyAlignment="1">
      <alignment horizontal="center" vertical="center"/>
    </xf>
    <xf numFmtId="164" fontId="21" fillId="0" borderId="67" xfId="3" applyNumberFormat="1" applyFont="1" applyFill="1" applyBorder="1" applyAlignment="1">
      <alignment horizontal="center" vertical="center"/>
    </xf>
    <xf numFmtId="164" fontId="21" fillId="0" borderId="64" xfId="3" applyNumberFormat="1" applyFont="1" applyFill="1" applyBorder="1" applyAlignment="1">
      <alignment horizontal="center" vertical="center"/>
    </xf>
    <xf numFmtId="164" fontId="21" fillId="0" borderId="23" xfId="3" applyNumberFormat="1" applyFont="1" applyFill="1" applyBorder="1" applyAlignment="1">
      <alignment horizontal="center" vertical="center"/>
    </xf>
    <xf numFmtId="164" fontId="21" fillId="0" borderId="62" xfId="3" applyNumberFormat="1" applyFont="1" applyFill="1" applyBorder="1" applyAlignment="1">
      <alignment horizontal="center" vertical="center"/>
    </xf>
    <xf numFmtId="42" fontId="21" fillId="0" borderId="67" xfId="4" applyFont="1" applyFill="1" applyBorder="1" applyAlignment="1">
      <alignment horizontal="center" vertical="center" wrapText="1"/>
    </xf>
    <xf numFmtId="42" fontId="21" fillId="0" borderId="18" xfId="4" applyFont="1" applyFill="1" applyBorder="1" applyAlignment="1">
      <alignment horizontal="center" vertical="center" wrapText="1"/>
    </xf>
    <xf numFmtId="42" fontId="21" fillId="0" borderId="18" xfId="4" applyFont="1" applyFill="1" applyBorder="1" applyAlignment="1">
      <alignment horizontal="center" vertical="center" wrapText="1"/>
    </xf>
    <xf numFmtId="42" fontId="21" fillId="0" borderId="64" xfId="4" applyFont="1" applyFill="1" applyBorder="1" applyAlignment="1">
      <alignment horizontal="center" vertical="center" wrapText="1"/>
    </xf>
    <xf numFmtId="164" fontId="21" fillId="0" borderId="18" xfId="3" applyNumberFormat="1" applyFont="1" applyFill="1" applyBorder="1" applyAlignment="1">
      <alignment horizontal="center" vertical="center"/>
    </xf>
    <xf numFmtId="164" fontId="21" fillId="0" borderId="18" xfId="3" applyNumberFormat="1" applyFont="1" applyFill="1" applyBorder="1" applyAlignment="1">
      <alignment vertical="center"/>
    </xf>
    <xf numFmtId="164" fontId="21" fillId="0" borderId="67" xfId="3" applyNumberFormat="1" applyFont="1" applyFill="1" applyBorder="1" applyAlignment="1">
      <alignment horizontal="center" vertical="center"/>
    </xf>
    <xf numFmtId="164" fontId="21" fillId="0" borderId="64" xfId="3" applyNumberFormat="1" applyFont="1" applyFill="1" applyBorder="1" applyAlignment="1">
      <alignment horizontal="center" vertical="center"/>
    </xf>
    <xf numFmtId="42" fontId="21" fillId="0" borderId="23" xfId="4" applyFont="1" applyFill="1" applyBorder="1" applyAlignment="1">
      <alignment horizontal="center" vertical="center"/>
    </xf>
    <xf numFmtId="42" fontId="21" fillId="0" borderId="18" xfId="4" applyFont="1" applyFill="1" applyBorder="1" applyAlignment="1">
      <alignment horizontal="center" vertical="center"/>
    </xf>
    <xf numFmtId="42" fontId="21" fillId="0" borderId="62" xfId="4" applyFont="1" applyFill="1" applyBorder="1" applyAlignment="1">
      <alignment horizontal="center" vertical="center" wrapText="1"/>
    </xf>
    <xf numFmtId="42" fontId="21" fillId="0" borderId="67" xfId="4" applyFont="1" applyFill="1" applyBorder="1" applyAlignment="1">
      <alignment horizontal="center" vertical="center" wrapText="1"/>
    </xf>
    <xf numFmtId="42" fontId="21" fillId="0" borderId="18" xfId="4" applyFont="1" applyFill="1" applyBorder="1" applyAlignment="1">
      <alignment vertical="center" wrapText="1"/>
    </xf>
    <xf numFmtId="42" fontId="21" fillId="0" borderId="23" xfId="4" applyFont="1" applyFill="1" applyBorder="1" applyAlignment="1">
      <alignment vertical="center" wrapText="1"/>
    </xf>
    <xf numFmtId="42" fontId="21" fillId="0" borderId="62" xfId="4" applyFont="1" applyFill="1" applyBorder="1" applyAlignment="1">
      <alignment vertical="center" wrapText="1"/>
    </xf>
    <xf numFmtId="42" fontId="21" fillId="0" borderId="18" xfId="4" applyFont="1" applyFill="1" applyBorder="1" applyAlignment="1">
      <alignment horizontal="center" vertical="center"/>
    </xf>
    <xf numFmtId="42" fontId="21" fillId="0" borderId="23" xfId="4" applyFont="1" applyFill="1" applyBorder="1" applyAlignment="1">
      <alignment horizontal="center" vertical="center" wrapText="1"/>
    </xf>
    <xf numFmtId="42" fontId="21" fillId="0" borderId="62" xfId="4" applyFont="1" applyFill="1" applyBorder="1" applyAlignment="1">
      <alignment horizontal="center" vertical="center" wrapText="1"/>
    </xf>
    <xf numFmtId="42" fontId="21" fillId="0" borderId="23" xfId="4" applyFont="1" applyFill="1" applyBorder="1" applyAlignment="1">
      <alignment horizontal="center" vertical="center" wrapText="1"/>
    </xf>
    <xf numFmtId="42" fontId="21" fillId="3" borderId="18" xfId="4" applyFont="1" applyFill="1" applyBorder="1" applyAlignment="1">
      <alignment horizontal="center" vertical="center" wrapText="1"/>
    </xf>
    <xf numFmtId="0" fontId="18" fillId="6" borderId="48" xfId="6" applyFont="1" applyFill="1" applyBorder="1" applyAlignment="1">
      <alignment horizontal="center" vertical="center"/>
    </xf>
    <xf numFmtId="0" fontId="18" fillId="6" borderId="50" xfId="6" applyFont="1" applyFill="1" applyBorder="1" applyAlignment="1">
      <alignment horizontal="center" vertical="center"/>
    </xf>
    <xf numFmtId="0" fontId="6" fillId="0" borderId="57" xfId="6" applyBorder="1" applyAlignment="1">
      <alignment horizontal="center" vertical="center"/>
    </xf>
    <xf numFmtId="0" fontId="6" fillId="0" borderId="55" xfId="6" applyBorder="1" applyAlignment="1">
      <alignment horizontal="center" vertical="center"/>
    </xf>
    <xf numFmtId="0" fontId="6" fillId="0" borderId="40" xfId="6" applyBorder="1" applyAlignment="1">
      <alignment horizontal="center" vertical="center"/>
    </xf>
    <xf numFmtId="0" fontId="6" fillId="0" borderId="41" xfId="6" applyBorder="1" applyAlignment="1">
      <alignment horizontal="center" vertical="center"/>
    </xf>
    <xf numFmtId="0" fontId="6" fillId="0" borderId="43" xfId="6" applyBorder="1" applyAlignment="1">
      <alignment horizontal="center" vertical="center"/>
    </xf>
    <xf numFmtId="42" fontId="6" fillId="0" borderId="57" xfId="4" applyFont="1" applyFill="1" applyBorder="1" applyAlignment="1">
      <alignment horizontal="center" vertical="center" wrapText="1"/>
    </xf>
    <xf numFmtId="42" fontId="6" fillId="0" borderId="54" xfId="4" applyFont="1" applyFill="1" applyBorder="1" applyAlignment="1">
      <alignment horizontal="center" vertical="center" wrapText="1"/>
    </xf>
    <xf numFmtId="42" fontId="6" fillId="0" borderId="53" xfId="4" applyFont="1" applyFill="1" applyBorder="1" applyAlignment="1">
      <alignment horizontal="center" vertical="center" wrapText="1"/>
    </xf>
    <xf numFmtId="42" fontId="6" fillId="0" borderId="45" xfId="4" applyFont="1" applyFill="1" applyBorder="1" applyAlignment="1">
      <alignment horizontal="center" vertical="center" wrapText="1"/>
    </xf>
    <xf numFmtId="42" fontId="6" fillId="0" borderId="55" xfId="4" applyFont="1" applyFill="1" applyBorder="1" applyAlignment="1">
      <alignment horizontal="center" vertical="center" wrapText="1"/>
    </xf>
    <xf numFmtId="42" fontId="6" fillId="0" borderId="47" xfId="4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173" fontId="6" fillId="0" borderId="44" xfId="0" applyNumberFormat="1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173" fontId="6" fillId="0" borderId="45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173" fontId="6" fillId="0" borderId="43" xfId="0" applyNumberFormat="1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173" fontId="6" fillId="0" borderId="54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173" fontId="6" fillId="0" borderId="47" xfId="0" applyNumberFormat="1" applyFont="1" applyBorder="1" applyAlignment="1">
      <alignment horizontal="center" vertical="center" wrapText="1"/>
    </xf>
    <xf numFmtId="42" fontId="6" fillId="0" borderId="40" xfId="4" applyFont="1" applyFill="1" applyBorder="1" applyAlignment="1">
      <alignment horizontal="center" vertical="center" wrapText="1"/>
    </xf>
    <xf numFmtId="42" fontId="6" fillId="0" borderId="44" xfId="4" applyFont="1" applyFill="1" applyBorder="1" applyAlignment="1">
      <alignment horizontal="center" vertical="center" wrapText="1"/>
    </xf>
    <xf numFmtId="42" fontId="6" fillId="0" borderId="41" xfId="4" applyFont="1" applyFill="1" applyBorder="1" applyAlignment="1">
      <alignment horizontal="center" vertical="center" wrapText="1"/>
    </xf>
    <xf numFmtId="42" fontId="6" fillId="0" borderId="43" xfId="4" applyFont="1" applyFill="1" applyBorder="1" applyAlignment="1">
      <alignment horizontal="center" vertical="center" wrapText="1"/>
    </xf>
    <xf numFmtId="42" fontId="6" fillId="0" borderId="53" xfId="4" applyFont="1" applyFill="1" applyBorder="1" applyAlignment="1">
      <alignment horizontal="center" vertical="center" wrapText="1"/>
    </xf>
    <xf numFmtId="42" fontId="6" fillId="0" borderId="45" xfId="4" applyFont="1" applyFill="1" applyBorder="1" applyAlignment="1">
      <alignment horizontal="center" vertical="center" wrapText="1"/>
    </xf>
    <xf numFmtId="42" fontId="6" fillId="0" borderId="55" xfId="4" applyFont="1" applyFill="1" applyBorder="1" applyAlignment="1">
      <alignment horizontal="center" vertical="center" wrapText="1"/>
    </xf>
    <xf numFmtId="42" fontId="6" fillId="0" borderId="47" xfId="4" applyFont="1" applyFill="1" applyBorder="1" applyAlignment="1">
      <alignment horizontal="center" vertical="center" wrapText="1"/>
    </xf>
    <xf numFmtId="0" fontId="6" fillId="0" borderId="55" xfId="6" applyBorder="1" applyAlignment="1">
      <alignment horizontal="center" vertical="center"/>
    </xf>
    <xf numFmtId="0" fontId="6" fillId="3" borderId="53" xfId="6" applyFill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0" fontId="6" fillId="3" borderId="55" xfId="6" applyFill="1" applyBorder="1" applyAlignment="1">
      <alignment horizontal="center" vertical="center"/>
    </xf>
    <xf numFmtId="42" fontId="9" fillId="0" borderId="89" xfId="4" applyFont="1" applyFill="1" applyBorder="1" applyAlignment="1">
      <alignment horizontal="center" vertical="center" wrapText="1"/>
    </xf>
    <xf numFmtId="42" fontId="11" fillId="0" borderId="18" xfId="4" applyFont="1" applyFill="1" applyBorder="1" applyAlignment="1">
      <alignment vertical="center" wrapText="1"/>
    </xf>
    <xf numFmtId="42" fontId="11" fillId="0" borderId="64" xfId="4" applyFont="1" applyFill="1" applyBorder="1" applyAlignment="1">
      <alignment vertical="center" wrapText="1"/>
    </xf>
    <xf numFmtId="42" fontId="12" fillId="0" borderId="34" xfId="4" applyFont="1" applyFill="1" applyBorder="1" applyAlignment="1">
      <alignment vertical="center"/>
    </xf>
    <xf numFmtId="164" fontId="18" fillId="7" borderId="5" xfId="6" applyNumberFormat="1" applyFont="1" applyFill="1" applyBorder="1" applyAlignment="1">
      <alignment horizontal="center" vertical="center" wrapText="1"/>
    </xf>
    <xf numFmtId="0" fontId="18" fillId="6" borderId="51" xfId="6" applyFont="1" applyFill="1" applyBorder="1" applyAlignment="1">
      <alignment horizontal="center" vertical="center" wrapText="1"/>
    </xf>
    <xf numFmtId="0" fontId="18" fillId="6" borderId="52" xfId="6" applyFont="1" applyFill="1" applyBorder="1" applyAlignment="1">
      <alignment horizontal="center" vertical="center"/>
    </xf>
    <xf numFmtId="0" fontId="8" fillId="6" borderId="30" xfId="6" applyFont="1" applyFill="1" applyBorder="1" applyAlignment="1">
      <alignment horizontal="center" vertical="center" wrapText="1"/>
    </xf>
    <xf numFmtId="0" fontId="12" fillId="5" borderId="50" xfId="6" applyFont="1" applyFill="1" applyBorder="1" applyAlignment="1">
      <alignment horizontal="center" vertical="center"/>
    </xf>
    <xf numFmtId="0" fontId="8" fillId="5" borderId="71" xfId="6" applyFont="1" applyFill="1" applyBorder="1" applyAlignment="1">
      <alignment horizontal="center" vertical="center" wrapText="1"/>
    </xf>
    <xf numFmtId="0" fontId="12" fillId="7" borderId="48" xfId="6" applyFont="1" applyFill="1" applyBorder="1" applyAlignment="1">
      <alignment horizontal="center" vertical="center"/>
    </xf>
    <xf numFmtId="0" fontId="8" fillId="7" borderId="69" xfId="6" applyFont="1" applyFill="1" applyBorder="1" applyAlignment="1">
      <alignment horizontal="center" vertical="center" wrapText="1"/>
    </xf>
    <xf numFmtId="0" fontId="11" fillId="0" borderId="45" xfId="6" applyFont="1" applyFill="1" applyBorder="1" applyAlignment="1">
      <alignment horizontal="center" vertical="center" wrapText="1"/>
    </xf>
    <xf numFmtId="0" fontId="18" fillId="5" borderId="3" xfId="6" applyFont="1" applyFill="1" applyBorder="1" applyAlignment="1">
      <alignment horizontal="center" vertical="center" wrapText="1"/>
    </xf>
    <xf numFmtId="0" fontId="12" fillId="6" borderId="90" xfId="6" applyFont="1" applyFill="1" applyBorder="1" applyAlignment="1">
      <alignment horizontal="center" vertical="center"/>
    </xf>
    <xf numFmtId="0" fontId="9" fillId="0" borderId="54" xfId="6" applyFont="1" applyFill="1" applyBorder="1" applyAlignment="1">
      <alignment horizontal="center" vertical="center" wrapText="1"/>
    </xf>
    <xf numFmtId="9" fontId="9" fillId="3" borderId="38" xfId="5" applyFont="1" applyFill="1" applyBorder="1" applyAlignment="1">
      <alignment horizontal="center" vertical="center" wrapText="1"/>
    </xf>
    <xf numFmtId="0" fontId="9" fillId="0" borderId="45" xfId="6" applyFont="1" applyFill="1" applyBorder="1" applyAlignment="1">
      <alignment horizontal="center" vertical="center" wrapText="1"/>
    </xf>
    <xf numFmtId="0" fontId="12" fillId="6" borderId="91" xfId="6" applyFont="1" applyFill="1" applyBorder="1" applyAlignment="1">
      <alignment horizontal="center" vertical="center"/>
    </xf>
    <xf numFmtId="0" fontId="12" fillId="7" borderId="72" xfId="6" applyFont="1" applyFill="1" applyBorder="1" applyAlignment="1">
      <alignment horizontal="center" vertical="center" wrapText="1"/>
    </xf>
    <xf numFmtId="42" fontId="11" fillId="0" borderId="56" xfId="4" applyFont="1" applyFill="1" applyBorder="1" applyAlignment="1">
      <alignment horizontal="center" vertical="center" wrapText="1"/>
    </xf>
    <xf numFmtId="0" fontId="11" fillId="3" borderId="56" xfId="6" applyFont="1" applyFill="1" applyBorder="1" applyAlignment="1">
      <alignment horizontal="center" vertical="center" wrapText="1"/>
    </xf>
    <xf numFmtId="0" fontId="11" fillId="3" borderId="56" xfId="6" applyFont="1" applyFill="1" applyBorder="1" applyAlignment="1">
      <alignment horizontal="center" vertical="center" wrapText="1"/>
    </xf>
    <xf numFmtId="0" fontId="9" fillId="3" borderId="56" xfId="6" applyFont="1" applyFill="1" applyBorder="1" applyAlignment="1">
      <alignment horizontal="center" vertical="center"/>
    </xf>
    <xf numFmtId="0" fontId="9" fillId="3" borderId="73" xfId="6" applyFont="1" applyFill="1" applyBorder="1" applyAlignment="1">
      <alignment horizontal="center" vertical="center"/>
    </xf>
    <xf numFmtId="0" fontId="11" fillId="0" borderId="57" xfId="6" applyFont="1" applyBorder="1" applyAlignment="1">
      <alignment horizontal="justify" vertical="center" wrapText="1"/>
    </xf>
    <xf numFmtId="0" fontId="11" fillId="0" borderId="53" xfId="6" applyFont="1" applyBorder="1" applyAlignment="1">
      <alignment horizontal="justify" vertical="center" wrapText="1"/>
    </xf>
    <xf numFmtId="0" fontId="11" fillId="0" borderId="53" xfId="6" applyFont="1" applyBorder="1" applyAlignment="1">
      <alignment horizontal="justify" vertical="center" wrapText="1"/>
    </xf>
    <xf numFmtId="0" fontId="11" fillId="3" borderId="53" xfId="6" applyFont="1" applyFill="1" applyBorder="1" applyAlignment="1">
      <alignment horizontal="justify" vertical="center" wrapText="1"/>
    </xf>
    <xf numFmtId="0" fontId="11" fillId="0" borderId="53" xfId="6" applyFont="1" applyBorder="1" applyAlignment="1">
      <alignment horizontal="left" vertical="center" wrapText="1"/>
    </xf>
    <xf numFmtId="0" fontId="9" fillId="0" borderId="53" xfId="6" applyFont="1" applyBorder="1" applyAlignment="1">
      <alignment vertical="center" wrapText="1"/>
    </xf>
    <xf numFmtId="0" fontId="11" fillId="0" borderId="55" xfId="6" applyFont="1" applyBorder="1" applyAlignment="1">
      <alignment horizontal="left" vertical="center" wrapText="1"/>
    </xf>
  </cellXfs>
  <cellStyles count="16">
    <cellStyle name="Millares" xfId="1" builtinId="3"/>
    <cellStyle name="Millares [0]" xfId="2" builtinId="6"/>
    <cellStyle name="Millares [0] 2" xfId="9" xr:uid="{8742B289-27C4-463D-8068-9DE677687442}"/>
    <cellStyle name="Millares 2" xfId="8" xr:uid="{06CCAA13-E9DC-4B11-BD22-7FDE8312434E}"/>
    <cellStyle name="Millares 3" xfId="12" xr:uid="{C6DF627A-4BDB-4DD5-9D48-EC6EFDAA35F9}"/>
    <cellStyle name="Millares 4" xfId="14" xr:uid="{9394D574-8F33-4FA2-84A7-C14A12B82BF1}"/>
    <cellStyle name="Moneda" xfId="3" builtinId="4"/>
    <cellStyle name="Moneda [0]" xfId="4" builtinId="7"/>
    <cellStyle name="Moneda [0] 2" xfId="11" xr:uid="{770BE67C-2DA4-4CDA-85F0-2C92184F9452}"/>
    <cellStyle name="Moneda 2" xfId="10" xr:uid="{5F48AFB1-F19F-4FF8-974B-4A0AA657E7D8}"/>
    <cellStyle name="Moneda 3" xfId="13" xr:uid="{2D56AB80-C901-4CFC-8CE8-33EA80F3C635}"/>
    <cellStyle name="Moneda 4" xfId="15" xr:uid="{817C9228-2A7A-4D65-A09C-AF76241677E8}"/>
    <cellStyle name="Normal" xfId="0" builtinId="0"/>
    <cellStyle name="Normal 4 2" xfId="6" xr:uid="{00000000-0005-0000-0000-000005000000}"/>
    <cellStyle name="Normal 4 6 2 2 2" xfId="7" xr:uid="{00000000-0005-0000-0000-000006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23213</xdr:colOff>
      <xdr:row>0</xdr:row>
      <xdr:rowOff>0</xdr:rowOff>
    </xdr:from>
    <xdr:to>
      <xdr:col>0</xdr:col>
      <xdr:colOff>1426957</xdr:colOff>
      <xdr:row>3</xdr:row>
      <xdr:rowOff>22187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D55D4E-3EC2-4195-98F8-74F3F041A3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3" y="0"/>
          <a:ext cx="1403744" cy="6222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406545</xdr:colOff>
      <xdr:row>0</xdr:row>
      <xdr:rowOff>0</xdr:rowOff>
    </xdr:from>
    <xdr:ext cx="1307956" cy="723900"/>
    <xdr:pic>
      <xdr:nvPicPr>
        <xdr:cNvPr id="2" name="Imagen 1">
          <a:extLst>
            <a:ext uri="{FF2B5EF4-FFF2-40B4-BE49-F238E27FC236}">
              <a16:creationId xmlns:a16="http://schemas.microsoft.com/office/drawing/2014/main" id="{1328C24A-2D21-49C6-9CE4-992F528760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545" y="0"/>
          <a:ext cx="1307956" cy="7239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531235</xdr:colOff>
      <xdr:row>0</xdr:row>
      <xdr:rowOff>28575</xdr:rowOff>
    </xdr:from>
    <xdr:ext cx="1383289" cy="866775"/>
    <xdr:pic>
      <xdr:nvPicPr>
        <xdr:cNvPr id="2" name="Imagen 1">
          <a:extLst>
            <a:ext uri="{FF2B5EF4-FFF2-40B4-BE49-F238E27FC236}">
              <a16:creationId xmlns:a16="http://schemas.microsoft.com/office/drawing/2014/main" id="{A2FA0166-0105-4D83-98CA-B99AE79DB1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235" y="28575"/>
          <a:ext cx="1383289" cy="8667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616960</xdr:colOff>
      <xdr:row>0</xdr:row>
      <xdr:rowOff>0</xdr:rowOff>
    </xdr:from>
    <xdr:to>
      <xdr:col>1</xdr:col>
      <xdr:colOff>342900</xdr:colOff>
      <xdr:row>2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42001B-7B44-4278-BC4C-14C5DCCF3B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960" y="0"/>
          <a:ext cx="1392815" cy="1047750"/>
        </a:xfrm>
        <a:prstGeom prst="rect">
          <a:avLst/>
        </a:prstGeom>
      </xdr:spPr>
    </xdr:pic>
    <xdr:clientData/>
  </xdr:twoCellAnchor>
  <xdr:twoCellAnchor editAs="oneCell">
    <xdr:from>
      <xdr:col>23</xdr:col>
      <xdr:colOff>411099</xdr:colOff>
      <xdr:row>63</xdr:row>
      <xdr:rowOff>344151</xdr:rowOff>
    </xdr:from>
    <xdr:to>
      <xdr:col>24</xdr:col>
      <xdr:colOff>1478224</xdr:colOff>
      <xdr:row>67</xdr:row>
      <xdr:rowOff>70574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80E06E-9C50-43B0-8D77-43A5E8F8111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15" b="11035"/>
        <a:stretch/>
      </xdr:blipFill>
      <xdr:spPr>
        <a:xfrm>
          <a:off x="24128349" y="24966276"/>
          <a:ext cx="2391100" cy="5550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521710</xdr:colOff>
      <xdr:row>0</xdr:row>
      <xdr:rowOff>48403</xdr:rowOff>
    </xdr:from>
    <xdr:ext cx="1520450" cy="805037"/>
    <xdr:pic>
      <xdr:nvPicPr>
        <xdr:cNvPr id="2" name="Imagen 1">
          <a:extLst>
            <a:ext uri="{FF2B5EF4-FFF2-40B4-BE49-F238E27FC236}">
              <a16:creationId xmlns:a16="http://schemas.microsoft.com/office/drawing/2014/main" id="{F9E32EB2-D89D-4F49-BC46-A3EDAD1BB3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710" y="48403"/>
          <a:ext cx="1520450" cy="80503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172811</xdr:colOff>
      <xdr:row>0</xdr:row>
      <xdr:rowOff>0</xdr:rowOff>
    </xdr:from>
    <xdr:ext cx="1274989" cy="876300"/>
    <xdr:pic>
      <xdr:nvPicPr>
        <xdr:cNvPr id="2" name="Imagen 1">
          <a:extLst>
            <a:ext uri="{FF2B5EF4-FFF2-40B4-BE49-F238E27FC236}">
              <a16:creationId xmlns:a16="http://schemas.microsoft.com/office/drawing/2014/main" id="{8D41D1EF-EA7B-4C52-B8AB-8BCDB8162AE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11" y="0"/>
          <a:ext cx="1274989" cy="8763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167368</xdr:colOff>
      <xdr:row>0</xdr:row>
      <xdr:rowOff>54428</xdr:rowOff>
    </xdr:from>
    <xdr:ext cx="1288596" cy="884463"/>
    <xdr:pic>
      <xdr:nvPicPr>
        <xdr:cNvPr id="2" name="Imagen 1">
          <a:extLst>
            <a:ext uri="{FF2B5EF4-FFF2-40B4-BE49-F238E27FC236}">
              <a16:creationId xmlns:a16="http://schemas.microsoft.com/office/drawing/2014/main" id="{9DDD2214-7F9A-4D3B-8A9E-ECF6A98817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68" y="54428"/>
          <a:ext cx="1288596" cy="88446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14308" cy="1078706"/>
    <xdr:pic>
      <xdr:nvPicPr>
        <xdr:cNvPr id="2" name="Imagen 1">
          <a:extLst>
            <a:ext uri="{FF2B5EF4-FFF2-40B4-BE49-F238E27FC236}">
              <a16:creationId xmlns:a16="http://schemas.microsoft.com/office/drawing/2014/main" id="{EE030577-A7F1-4123-AA8F-159D67DA17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14308" cy="107870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A/Cofinanciacion/FICHAS%20Y%20FORMATOS/UNITARIOS%20GENER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Users/natalidelavega/Documents/Natali%202020%20/articulado%202020%20/Vias%20MANI%20CRA%203%20-%20PROYEC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Users/usuario/Documents/Armando%202011/Consultoria/Cofinanciacion/FICHAS%20Y%20FORMATOS/UNITARIOS%20GENERA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detierras-my.sharepoint.com/A/Documents%20and%20Settings/Construcciones/Mis%20documentos/JAVIER%20VERGARA/CONTRATOS%20DE%20OBRA%202001/CONTRATO%20N&#176;%20254-01/liquida/TILO/DOC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EBI 1 de 6 "/>
      <sheetName val="FICHA EBI 2 de 6"/>
      <sheetName val="FICHA EBI 3 de 6"/>
      <sheetName val="FICHA EBI 4 de 6"/>
      <sheetName val="FICHA EBI 5 de 6"/>
      <sheetName val="FICHA EBI 6 de 6"/>
      <sheetName val="FICHA EBI 7 DE 7"/>
      <sheetName val="ID-01"/>
      <sheetName val="ID-02"/>
      <sheetName val="ID-03"/>
      <sheetName val="ID-04"/>
      <sheetName val="PE-01-A"/>
      <sheetName val="PE-01-B"/>
      <sheetName val="PE-02"/>
      <sheetName val="PE-03"/>
      <sheetName val="PE-04"/>
      <sheetName val="FS-01"/>
      <sheetName val="FSEG"/>
      <sheetName val="INGRESOS"/>
      <sheetName val="PRESUPUESTO"/>
      <sheetName val="FF-01 "/>
      <sheetName val="BASE"/>
      <sheetName val="RESUMEN"/>
      <sheetName val="Vias MANI CRA 3 - PROYECTO"/>
      <sheetName val="precios"/>
      <sheetName val="TARIFAS"/>
      <sheetName val="BASE DATOS MATERIALES"/>
      <sheetName val="22C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A750-8E37-401C-97FE-EF6A8F89286C}">
  <dimension ref="A1:AL183"/>
  <sheetViews>
    <sheetView tabSelected="1" zoomScale="60" zoomScaleNormal="60" zoomScaleSheetLayoutView="98" workbookViewId="0">
      <selection activeCell="A12" sqref="A12"/>
    </sheetView>
  </sheetViews>
  <sheetFormatPr baseColWidth="10" defaultColWidth="8.85546875" defaultRowHeight="12.75" x14ac:dyDescent="0.25"/>
  <cols>
    <col min="1" max="1" width="25" style="81" customWidth="1"/>
    <col min="2" max="2" width="16.28515625" style="81" customWidth="1"/>
    <col min="3" max="3" width="20.42578125" style="81" customWidth="1"/>
    <col min="4" max="4" width="18.28515625" style="81" customWidth="1"/>
    <col min="5" max="5" width="39.42578125" style="89" customWidth="1"/>
    <col min="6" max="6" width="28.85546875" style="89" customWidth="1"/>
    <col min="7" max="8" width="18.5703125" style="81" customWidth="1"/>
    <col min="9" max="10" width="13.85546875" style="81" customWidth="1"/>
    <col min="11" max="11" width="18.140625" style="81" customWidth="1"/>
    <col min="12" max="13" width="13.85546875" style="81" customWidth="1"/>
    <col min="14" max="14" width="13.85546875" style="225" customWidth="1"/>
    <col min="15" max="15" width="53.42578125" style="93" customWidth="1"/>
    <col min="16" max="16" width="31.42578125" style="238" customWidth="1"/>
    <col min="17" max="17" width="14.140625" style="93" customWidth="1"/>
    <col min="18" max="18" width="11.85546875" style="93" customWidth="1"/>
    <col min="19" max="19" width="17.28515625" style="93" customWidth="1"/>
    <col min="20" max="21" width="13.7109375" style="93" customWidth="1"/>
    <col min="22" max="22" width="21.140625" style="93" customWidth="1"/>
    <col min="23" max="23" width="26.28515625" style="560" customWidth="1"/>
    <col min="24" max="24" width="19.85546875" style="93" customWidth="1"/>
    <col min="25" max="25" width="16.28515625" style="81" customWidth="1"/>
    <col min="26" max="26" width="10" style="81" customWidth="1"/>
    <col min="27" max="30" width="9.42578125" style="81" customWidth="1"/>
    <col min="31" max="16384" width="8.85546875" style="81"/>
  </cols>
  <sheetData>
    <row r="1" spans="1:38" ht="15.75" x14ac:dyDescent="0.25">
      <c r="A1" s="611"/>
      <c r="B1" s="604" t="s">
        <v>0</v>
      </c>
      <c r="C1" s="604"/>
      <c r="D1" s="614" t="s">
        <v>1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6"/>
      <c r="W1" s="606" t="s">
        <v>3</v>
      </c>
      <c r="X1" s="606"/>
      <c r="Y1" s="607"/>
      <c r="AH1" s="608"/>
      <c r="AI1" s="608"/>
      <c r="AJ1" s="617"/>
      <c r="AK1" s="617"/>
      <c r="AL1" s="617"/>
    </row>
    <row r="2" spans="1:38" ht="15.75" x14ac:dyDescent="0.25">
      <c r="A2" s="612"/>
      <c r="B2" s="604" t="s">
        <v>4</v>
      </c>
      <c r="C2" s="604"/>
      <c r="D2" s="605" t="s">
        <v>5</v>
      </c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7"/>
      <c r="W2" s="606">
        <v>1</v>
      </c>
      <c r="X2" s="606"/>
      <c r="Y2" s="607"/>
      <c r="AH2" s="608"/>
      <c r="AI2" s="608"/>
      <c r="AJ2" s="603"/>
      <c r="AK2" s="603"/>
      <c r="AL2" s="603"/>
    </row>
    <row r="3" spans="1:38" ht="15.75" x14ac:dyDescent="0.25">
      <c r="A3" s="613"/>
      <c r="B3" s="604" t="s">
        <v>7</v>
      </c>
      <c r="C3" s="604"/>
      <c r="D3" s="605" t="s">
        <v>8</v>
      </c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7"/>
      <c r="W3" s="618">
        <v>43767</v>
      </c>
      <c r="X3" s="618"/>
      <c r="Y3" s="619"/>
      <c r="AH3" s="608"/>
      <c r="AI3" s="608"/>
      <c r="AJ3" s="609"/>
      <c r="AK3" s="610"/>
      <c r="AL3" s="610"/>
    </row>
    <row r="4" spans="1:38" x14ac:dyDescent="0.25">
      <c r="A4" s="82"/>
      <c r="B4" s="82"/>
      <c r="C4" s="82"/>
      <c r="D4" s="88"/>
      <c r="E4" s="322"/>
      <c r="F4" s="322"/>
      <c r="G4" s="82"/>
      <c r="H4" s="82"/>
      <c r="I4" s="82"/>
      <c r="J4" s="82"/>
      <c r="K4" s="82"/>
      <c r="L4" s="82"/>
      <c r="M4" s="82"/>
      <c r="N4" s="82"/>
      <c r="O4" s="82"/>
      <c r="P4" s="217"/>
      <c r="Q4" s="82"/>
      <c r="R4" s="82"/>
      <c r="S4" s="82"/>
      <c r="T4" s="82"/>
      <c r="U4" s="82"/>
      <c r="V4" s="82"/>
      <c r="Y4" s="82"/>
      <c r="Z4" s="82"/>
      <c r="AA4" s="82"/>
      <c r="AB4" s="82"/>
      <c r="AC4" s="82"/>
      <c r="AD4" s="82"/>
      <c r="AE4" s="82"/>
      <c r="AF4" s="82"/>
    </row>
    <row r="5" spans="1:38" ht="15.75" x14ac:dyDescent="0.25">
      <c r="A5" s="575" t="s">
        <v>10</v>
      </c>
      <c r="B5" s="576"/>
      <c r="C5" s="577">
        <v>2022</v>
      </c>
      <c r="D5" s="577"/>
      <c r="E5" s="577"/>
      <c r="F5" s="577"/>
      <c r="G5" s="87"/>
      <c r="H5" s="87"/>
      <c r="I5" s="87"/>
      <c r="J5" s="87"/>
      <c r="K5" s="87"/>
      <c r="L5" s="87"/>
      <c r="M5" s="87"/>
      <c r="N5" s="87"/>
      <c r="O5" s="82"/>
      <c r="P5" s="217"/>
      <c r="Q5" s="82"/>
      <c r="R5" s="82"/>
      <c r="S5" s="82"/>
      <c r="T5" s="82"/>
      <c r="U5" s="82"/>
      <c r="V5" s="82"/>
      <c r="Y5" s="82"/>
      <c r="Z5" s="82"/>
      <c r="AA5" s="82"/>
      <c r="AB5" s="82"/>
      <c r="AC5" s="82"/>
      <c r="AD5" s="82"/>
      <c r="AE5" s="82"/>
      <c r="AF5" s="82"/>
    </row>
    <row r="6" spans="1:38" ht="15.75" x14ac:dyDescent="0.25">
      <c r="A6" s="575" t="s">
        <v>11</v>
      </c>
      <c r="B6" s="576"/>
      <c r="C6" s="577" t="s">
        <v>12</v>
      </c>
      <c r="D6" s="577"/>
      <c r="E6" s="577"/>
      <c r="F6" s="577"/>
      <c r="G6" s="87"/>
      <c r="H6" s="87"/>
      <c r="I6" s="87"/>
      <c r="J6" s="87"/>
      <c r="K6" s="87"/>
      <c r="L6" s="87"/>
      <c r="M6" s="87"/>
      <c r="N6" s="87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88"/>
      <c r="AA6" s="88"/>
      <c r="AB6" s="88"/>
      <c r="AC6" s="88"/>
      <c r="AD6" s="88"/>
      <c r="AE6" s="88"/>
      <c r="AF6" s="88"/>
    </row>
    <row r="7" spans="1:38" ht="15.75" x14ac:dyDescent="0.25">
      <c r="A7" s="575" t="s">
        <v>13</v>
      </c>
      <c r="B7" s="576"/>
      <c r="C7" s="577" t="s">
        <v>14</v>
      </c>
      <c r="D7" s="577"/>
      <c r="E7" s="577"/>
      <c r="F7" s="577"/>
      <c r="G7" s="87"/>
      <c r="H7" s="87"/>
      <c r="I7" s="87"/>
      <c r="J7" s="87"/>
      <c r="K7" s="87"/>
      <c r="L7" s="87"/>
      <c r="M7" s="87"/>
      <c r="N7" s="87"/>
      <c r="O7" s="578"/>
      <c r="P7" s="578"/>
      <c r="Q7" s="578"/>
      <c r="R7" s="578"/>
      <c r="S7" s="578"/>
      <c r="T7" s="578"/>
      <c r="U7" s="578"/>
      <c r="V7" s="578"/>
      <c r="W7" s="578"/>
      <c r="X7" s="578"/>
      <c r="Y7" s="578"/>
      <c r="Z7" s="88"/>
      <c r="AA7" s="88"/>
      <c r="AB7" s="88"/>
      <c r="AC7" s="88"/>
      <c r="AD7" s="88"/>
      <c r="AE7" s="88"/>
      <c r="AF7" s="88"/>
    </row>
    <row r="8" spans="1:38" ht="15.75" x14ac:dyDescent="0.25">
      <c r="A8" s="575" t="s">
        <v>15</v>
      </c>
      <c r="B8" s="576"/>
      <c r="C8" s="577" t="s">
        <v>16</v>
      </c>
      <c r="D8" s="577"/>
      <c r="E8" s="577"/>
      <c r="F8" s="577"/>
      <c r="G8" s="87"/>
      <c r="H8" s="87"/>
      <c r="I8" s="87"/>
      <c r="J8" s="87"/>
      <c r="K8" s="87"/>
      <c r="L8" s="87"/>
      <c r="M8" s="87"/>
      <c r="N8" s="87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88"/>
      <c r="AA8" s="88"/>
      <c r="AB8" s="88"/>
      <c r="AC8" s="88"/>
      <c r="AD8" s="88"/>
      <c r="AE8" s="88"/>
      <c r="AF8" s="88"/>
    </row>
    <row r="9" spans="1:38" ht="15.75" x14ac:dyDescent="0.25">
      <c r="A9" s="575" t="s">
        <v>17</v>
      </c>
      <c r="B9" s="576"/>
      <c r="C9" s="577" t="s">
        <v>18</v>
      </c>
      <c r="D9" s="577"/>
      <c r="E9" s="577"/>
      <c r="F9" s="577"/>
      <c r="G9" s="87"/>
      <c r="H9" s="87"/>
      <c r="I9" s="87"/>
      <c r="J9" s="87"/>
      <c r="K9" s="87"/>
      <c r="L9" s="87"/>
      <c r="M9" s="87"/>
      <c r="N9" s="87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88"/>
      <c r="AA9" s="88"/>
      <c r="AB9" s="88"/>
      <c r="AC9" s="88"/>
      <c r="AD9" s="88"/>
      <c r="AE9" s="88"/>
      <c r="AF9" s="88"/>
    </row>
    <row r="10" spans="1:38" ht="13.5" thickBot="1" x14ac:dyDescent="0.3">
      <c r="A10" s="89"/>
      <c r="B10" s="89"/>
      <c r="C10" s="225"/>
      <c r="D10" s="225"/>
      <c r="G10" s="225"/>
      <c r="H10" s="225"/>
      <c r="I10" s="225"/>
      <c r="J10" s="225"/>
      <c r="K10" s="225"/>
      <c r="L10" s="225"/>
      <c r="M10" s="225"/>
      <c r="O10" s="225"/>
      <c r="P10" s="89"/>
      <c r="Q10" s="225"/>
      <c r="R10" s="225"/>
      <c r="Y10" s="93"/>
      <c r="Z10" s="88"/>
      <c r="AA10" s="88"/>
      <c r="AB10" s="88"/>
      <c r="AC10" s="88"/>
      <c r="AD10" s="88"/>
      <c r="AE10" s="88"/>
      <c r="AF10" s="88"/>
    </row>
    <row r="11" spans="1:38" ht="33" customHeight="1" x14ac:dyDescent="0.25">
      <c r="A11" s="625" t="s">
        <v>19</v>
      </c>
      <c r="B11" s="626"/>
      <c r="C11" s="626"/>
      <c r="D11" s="626"/>
      <c r="E11" s="626"/>
      <c r="F11" s="1244"/>
      <c r="G11" s="1300" t="s">
        <v>20</v>
      </c>
      <c r="H11" s="627"/>
      <c r="I11" s="627"/>
      <c r="J11" s="627"/>
      <c r="K11" s="627"/>
      <c r="L11" s="627"/>
      <c r="M11" s="627"/>
      <c r="N11" s="1301"/>
      <c r="O11" s="628" t="s">
        <v>21</v>
      </c>
      <c r="P11" s="629"/>
      <c r="Q11" s="629"/>
      <c r="R11" s="629"/>
      <c r="S11" s="629"/>
      <c r="T11" s="629"/>
      <c r="U11" s="629"/>
      <c r="V11" s="629"/>
      <c r="W11" s="629"/>
      <c r="X11" s="629"/>
      <c r="Y11" s="630"/>
      <c r="Z11" s="88"/>
      <c r="AA11" s="88"/>
      <c r="AB11" s="88"/>
      <c r="AC11" s="88"/>
      <c r="AD11" s="88"/>
      <c r="AE11" s="88"/>
      <c r="AF11" s="88"/>
    </row>
    <row r="12" spans="1:38" ht="57.75" customHeight="1" thickBot="1" x14ac:dyDescent="0.3">
      <c r="A12" s="470" t="s">
        <v>22</v>
      </c>
      <c r="B12" s="471" t="s">
        <v>23</v>
      </c>
      <c r="C12" s="472" t="s">
        <v>24</v>
      </c>
      <c r="D12" s="472" t="s">
        <v>25</v>
      </c>
      <c r="E12" s="472" t="s">
        <v>26</v>
      </c>
      <c r="F12" s="514" t="s">
        <v>534</v>
      </c>
      <c r="G12" s="1340" t="s">
        <v>27</v>
      </c>
      <c r="H12" s="466" t="s">
        <v>28</v>
      </c>
      <c r="I12" s="466" t="s">
        <v>29</v>
      </c>
      <c r="J12" s="466" t="s">
        <v>30</v>
      </c>
      <c r="K12" s="467" t="s">
        <v>31</v>
      </c>
      <c r="L12" s="466" t="s">
        <v>32</v>
      </c>
      <c r="M12" s="467" t="s">
        <v>33</v>
      </c>
      <c r="N12" s="1341" t="s">
        <v>34</v>
      </c>
      <c r="O12" s="468" t="s">
        <v>35</v>
      </c>
      <c r="P12" s="469" t="s">
        <v>36</v>
      </c>
      <c r="Q12" s="464" t="s">
        <v>37</v>
      </c>
      <c r="R12" s="475" t="s">
        <v>38</v>
      </c>
      <c r="S12" s="464" t="s">
        <v>39</v>
      </c>
      <c r="T12" s="464" t="s">
        <v>40</v>
      </c>
      <c r="U12" s="464" t="s">
        <v>41</v>
      </c>
      <c r="V12" s="464" t="s">
        <v>42</v>
      </c>
      <c r="W12" s="561" t="s">
        <v>43</v>
      </c>
      <c r="X12" s="464" t="s">
        <v>44</v>
      </c>
      <c r="Y12" s="473" t="s">
        <v>45</v>
      </c>
    </row>
    <row r="13" spans="1:38" s="218" customFormat="1" ht="87" customHeight="1" x14ac:dyDescent="0.25">
      <c r="A13" s="593" t="s">
        <v>46</v>
      </c>
      <c r="B13" s="594" t="s">
        <v>47</v>
      </c>
      <c r="C13" s="597" t="s">
        <v>48</v>
      </c>
      <c r="D13" s="600">
        <v>28594</v>
      </c>
      <c r="E13" s="623" t="s">
        <v>49</v>
      </c>
      <c r="F13" s="1266">
        <v>4190282596</v>
      </c>
      <c r="G13" s="1302" t="s">
        <v>51</v>
      </c>
      <c r="H13" s="259" t="s">
        <v>51</v>
      </c>
      <c r="I13" s="294" t="s">
        <v>52</v>
      </c>
      <c r="J13" s="294" t="s">
        <v>52</v>
      </c>
      <c r="K13" s="294" t="s">
        <v>52</v>
      </c>
      <c r="L13" s="294" t="s">
        <v>52</v>
      </c>
      <c r="M13" s="259" t="s">
        <v>52</v>
      </c>
      <c r="N13" s="306" t="s">
        <v>52</v>
      </c>
      <c r="O13" s="354" t="s">
        <v>53</v>
      </c>
      <c r="P13" s="383" t="s">
        <v>54</v>
      </c>
      <c r="Q13" s="259" t="s">
        <v>55</v>
      </c>
      <c r="R13" s="295">
        <v>0</v>
      </c>
      <c r="S13" s="259" t="s">
        <v>56</v>
      </c>
      <c r="T13" s="296">
        <v>44572</v>
      </c>
      <c r="U13" s="296">
        <v>44926</v>
      </c>
      <c r="V13" s="260" t="s">
        <v>57</v>
      </c>
      <c r="W13" s="387">
        <v>4055123846</v>
      </c>
      <c r="X13" s="259" t="s">
        <v>58</v>
      </c>
      <c r="Y13" s="297" t="s">
        <v>59</v>
      </c>
    </row>
    <row r="14" spans="1:38" s="91" customFormat="1" ht="266.25" customHeight="1" x14ac:dyDescent="0.25">
      <c r="A14" s="580"/>
      <c r="B14" s="595"/>
      <c r="C14" s="598"/>
      <c r="D14" s="601"/>
      <c r="E14" s="624"/>
      <c r="F14" s="1267"/>
      <c r="G14" s="461" t="s">
        <v>51</v>
      </c>
      <c r="H14" s="456" t="s">
        <v>51</v>
      </c>
      <c r="I14" s="276" t="s">
        <v>52</v>
      </c>
      <c r="J14" s="276" t="s">
        <v>52</v>
      </c>
      <c r="K14" s="276" t="s">
        <v>52</v>
      </c>
      <c r="L14" s="276" t="s">
        <v>52</v>
      </c>
      <c r="M14" s="456" t="s">
        <v>52</v>
      </c>
      <c r="N14" s="299" t="s">
        <v>52</v>
      </c>
      <c r="O14" s="631" t="s">
        <v>60</v>
      </c>
      <c r="P14" s="598" t="s">
        <v>61</v>
      </c>
      <c r="Q14" s="632" t="s">
        <v>55</v>
      </c>
      <c r="R14" s="633">
        <v>0</v>
      </c>
      <c r="S14" s="632" t="s">
        <v>56</v>
      </c>
      <c r="T14" s="634">
        <v>44572</v>
      </c>
      <c r="U14" s="634">
        <v>44926</v>
      </c>
      <c r="V14" s="261" t="s">
        <v>57</v>
      </c>
      <c r="W14" s="388">
        <v>97642668</v>
      </c>
      <c r="X14" s="390" t="s">
        <v>58</v>
      </c>
      <c r="Y14" s="399" t="s">
        <v>59</v>
      </c>
    </row>
    <row r="15" spans="1:38" s="91" customFormat="1" ht="327" customHeight="1" x14ac:dyDescent="0.25">
      <c r="A15" s="580"/>
      <c r="B15" s="595"/>
      <c r="C15" s="598"/>
      <c r="D15" s="601"/>
      <c r="E15" s="624"/>
      <c r="F15" s="1267"/>
      <c r="G15" s="461" t="s">
        <v>52</v>
      </c>
      <c r="H15" s="456" t="s">
        <v>52</v>
      </c>
      <c r="I15" s="456" t="s">
        <v>52</v>
      </c>
      <c r="J15" s="456" t="s">
        <v>52</v>
      </c>
      <c r="K15" s="456" t="s">
        <v>52</v>
      </c>
      <c r="L15" s="456" t="s">
        <v>52</v>
      </c>
      <c r="M15" s="456" t="s">
        <v>52</v>
      </c>
      <c r="N15" s="299" t="s">
        <v>52</v>
      </c>
      <c r="O15" s="631"/>
      <c r="P15" s="598"/>
      <c r="Q15" s="632"/>
      <c r="R15" s="633"/>
      <c r="S15" s="632"/>
      <c r="T15" s="634"/>
      <c r="U15" s="634"/>
      <c r="V15" s="261" t="s">
        <v>62</v>
      </c>
      <c r="W15" s="388">
        <v>37516082</v>
      </c>
      <c r="X15" s="390" t="s">
        <v>58</v>
      </c>
      <c r="Y15" s="399" t="s">
        <v>59</v>
      </c>
    </row>
    <row r="16" spans="1:38" s="91" customFormat="1" ht="30" customHeight="1" x14ac:dyDescent="0.25">
      <c r="A16" s="580"/>
      <c r="B16" s="595"/>
      <c r="C16" s="598"/>
      <c r="D16" s="601"/>
      <c r="E16" s="620" t="s">
        <v>63</v>
      </c>
      <c r="F16" s="1268">
        <v>2207403752</v>
      </c>
      <c r="G16" s="461" t="s">
        <v>51</v>
      </c>
      <c r="H16" s="456" t="s">
        <v>51</v>
      </c>
      <c r="I16" s="276" t="s">
        <v>52</v>
      </c>
      <c r="J16" s="276" t="s">
        <v>52</v>
      </c>
      <c r="K16" s="276" t="s">
        <v>52</v>
      </c>
      <c r="L16" s="276" t="s">
        <v>52</v>
      </c>
      <c r="M16" s="456" t="s">
        <v>52</v>
      </c>
      <c r="N16" s="299" t="s">
        <v>52</v>
      </c>
      <c r="O16" s="635" t="s">
        <v>64</v>
      </c>
      <c r="P16" s="645" t="s">
        <v>65</v>
      </c>
      <c r="Q16" s="585" t="s">
        <v>55</v>
      </c>
      <c r="R16" s="585">
        <v>28594</v>
      </c>
      <c r="S16" s="585" t="s">
        <v>56</v>
      </c>
      <c r="T16" s="392">
        <v>44572</v>
      </c>
      <c r="U16" s="392">
        <v>44926</v>
      </c>
      <c r="V16" s="261" t="s">
        <v>57</v>
      </c>
      <c r="W16" s="388">
        <v>919402555</v>
      </c>
      <c r="X16" s="298" t="s">
        <v>66</v>
      </c>
      <c r="Y16" s="299" t="s">
        <v>67</v>
      </c>
    </row>
    <row r="17" spans="1:25" s="91" customFormat="1" ht="39.75" customHeight="1" x14ac:dyDescent="0.25">
      <c r="A17" s="580"/>
      <c r="B17" s="595"/>
      <c r="C17" s="598"/>
      <c r="D17" s="601"/>
      <c r="E17" s="621"/>
      <c r="F17" s="1269"/>
      <c r="G17" s="461" t="s">
        <v>51</v>
      </c>
      <c r="H17" s="456" t="s">
        <v>51</v>
      </c>
      <c r="I17" s="276" t="s">
        <v>52</v>
      </c>
      <c r="J17" s="276" t="s">
        <v>52</v>
      </c>
      <c r="K17" s="276" t="s">
        <v>52</v>
      </c>
      <c r="L17" s="276" t="s">
        <v>52</v>
      </c>
      <c r="M17" s="456" t="s">
        <v>52</v>
      </c>
      <c r="N17" s="299" t="s">
        <v>52</v>
      </c>
      <c r="O17" s="636"/>
      <c r="P17" s="646"/>
      <c r="Q17" s="586"/>
      <c r="R17" s="586"/>
      <c r="S17" s="586"/>
      <c r="T17" s="392">
        <v>44682</v>
      </c>
      <c r="U17" s="392">
        <v>44926</v>
      </c>
      <c r="V17" s="261" t="s">
        <v>68</v>
      </c>
      <c r="W17" s="388">
        <v>80000000</v>
      </c>
      <c r="X17" s="300" t="s">
        <v>69</v>
      </c>
      <c r="Y17" s="299" t="s">
        <v>67</v>
      </c>
    </row>
    <row r="18" spans="1:25" s="91" customFormat="1" ht="36" customHeight="1" x14ac:dyDescent="0.25">
      <c r="A18" s="580"/>
      <c r="B18" s="595"/>
      <c r="C18" s="598"/>
      <c r="D18" s="601"/>
      <c r="E18" s="621"/>
      <c r="F18" s="1269"/>
      <c r="G18" s="461" t="s">
        <v>51</v>
      </c>
      <c r="H18" s="456" t="s">
        <v>51</v>
      </c>
      <c r="I18" s="276" t="s">
        <v>52</v>
      </c>
      <c r="J18" s="276" t="s">
        <v>52</v>
      </c>
      <c r="K18" s="276" t="s">
        <v>52</v>
      </c>
      <c r="L18" s="276" t="s">
        <v>52</v>
      </c>
      <c r="M18" s="456" t="s">
        <v>52</v>
      </c>
      <c r="N18" s="299" t="s">
        <v>52</v>
      </c>
      <c r="O18" s="636"/>
      <c r="P18" s="646"/>
      <c r="Q18" s="586"/>
      <c r="R18" s="586"/>
      <c r="S18" s="586"/>
      <c r="T18" s="392">
        <v>44682</v>
      </c>
      <c r="U18" s="392">
        <v>44926</v>
      </c>
      <c r="V18" s="261" t="s">
        <v>57</v>
      </c>
      <c r="W18" s="388">
        <v>500000000</v>
      </c>
      <c r="X18" s="300" t="s">
        <v>69</v>
      </c>
      <c r="Y18" s="299" t="s">
        <v>67</v>
      </c>
    </row>
    <row r="19" spans="1:25" s="91" customFormat="1" ht="30" customHeight="1" x14ac:dyDescent="0.25">
      <c r="A19" s="580"/>
      <c r="B19" s="595"/>
      <c r="C19" s="598"/>
      <c r="D19" s="601"/>
      <c r="E19" s="621"/>
      <c r="F19" s="1269"/>
      <c r="G19" s="461" t="s">
        <v>51</v>
      </c>
      <c r="H19" s="456" t="s">
        <v>51</v>
      </c>
      <c r="I19" s="276" t="s">
        <v>52</v>
      </c>
      <c r="J19" s="276" t="s">
        <v>52</v>
      </c>
      <c r="K19" s="276" t="s">
        <v>52</v>
      </c>
      <c r="L19" s="276" t="s">
        <v>52</v>
      </c>
      <c r="M19" s="456" t="s">
        <v>52</v>
      </c>
      <c r="N19" s="299" t="s">
        <v>52</v>
      </c>
      <c r="O19" s="636"/>
      <c r="P19" s="646"/>
      <c r="Q19" s="586"/>
      <c r="R19" s="586"/>
      <c r="S19" s="586"/>
      <c r="T19" s="643">
        <v>44849</v>
      </c>
      <c r="U19" s="643">
        <v>44926</v>
      </c>
      <c r="V19" s="582" t="s">
        <v>68</v>
      </c>
      <c r="W19" s="388">
        <v>347845341</v>
      </c>
      <c r="X19" s="300" t="s">
        <v>69</v>
      </c>
      <c r="Y19" s="299" t="s">
        <v>67</v>
      </c>
    </row>
    <row r="20" spans="1:25" s="91" customFormat="1" ht="41.25" customHeight="1" x14ac:dyDescent="0.25">
      <c r="A20" s="580"/>
      <c r="B20" s="595"/>
      <c r="C20" s="598"/>
      <c r="D20" s="601"/>
      <c r="E20" s="622"/>
      <c r="F20" s="1270"/>
      <c r="G20" s="461" t="s">
        <v>51</v>
      </c>
      <c r="H20" s="456" t="s">
        <v>51</v>
      </c>
      <c r="I20" s="276" t="s">
        <v>52</v>
      </c>
      <c r="J20" s="276" t="s">
        <v>52</v>
      </c>
      <c r="K20" s="276" t="s">
        <v>52</v>
      </c>
      <c r="L20" s="276" t="s">
        <v>52</v>
      </c>
      <c r="M20" s="456" t="s">
        <v>52</v>
      </c>
      <c r="N20" s="299" t="s">
        <v>52</v>
      </c>
      <c r="O20" s="637"/>
      <c r="P20" s="647"/>
      <c r="Q20" s="587"/>
      <c r="R20" s="587"/>
      <c r="S20" s="587"/>
      <c r="T20" s="644"/>
      <c r="U20" s="644"/>
      <c r="V20" s="584"/>
      <c r="W20" s="388">
        <v>360155856</v>
      </c>
      <c r="X20" s="298" t="s">
        <v>66</v>
      </c>
      <c r="Y20" s="299" t="s">
        <v>67</v>
      </c>
    </row>
    <row r="21" spans="1:25" s="91" customFormat="1" ht="160.5" customHeight="1" x14ac:dyDescent="0.25">
      <c r="A21" s="580"/>
      <c r="B21" s="595"/>
      <c r="C21" s="598"/>
      <c r="D21" s="601"/>
      <c r="E21" s="624" t="s">
        <v>70</v>
      </c>
      <c r="F21" s="1267">
        <v>1342099489</v>
      </c>
      <c r="G21" s="461" t="s">
        <v>52</v>
      </c>
      <c r="H21" s="456" t="s">
        <v>52</v>
      </c>
      <c r="I21" s="276" t="s">
        <v>52</v>
      </c>
      <c r="J21" s="276" t="s">
        <v>52</v>
      </c>
      <c r="K21" s="276" t="s">
        <v>52</v>
      </c>
      <c r="L21" s="276" t="s">
        <v>52</v>
      </c>
      <c r="M21" s="456" t="s">
        <v>52</v>
      </c>
      <c r="N21" s="299" t="s">
        <v>52</v>
      </c>
      <c r="O21" s="389" t="s">
        <v>71</v>
      </c>
      <c r="P21" s="381" t="s">
        <v>72</v>
      </c>
      <c r="Q21" s="390" t="s">
        <v>55</v>
      </c>
      <c r="R21" s="559">
        <v>6</v>
      </c>
      <c r="S21" s="390" t="s">
        <v>56</v>
      </c>
      <c r="T21" s="392">
        <v>44572</v>
      </c>
      <c r="U21" s="392">
        <v>44926</v>
      </c>
      <c r="V21" s="261" t="s">
        <v>57</v>
      </c>
      <c r="W21" s="388">
        <v>1274587167</v>
      </c>
      <c r="X21" s="390" t="s">
        <v>58</v>
      </c>
      <c r="Y21" s="399" t="s">
        <v>74</v>
      </c>
    </row>
    <row r="22" spans="1:25" s="91" customFormat="1" ht="53.25" customHeight="1" thickBot="1" x14ac:dyDescent="0.3">
      <c r="A22" s="580"/>
      <c r="B22" s="596"/>
      <c r="C22" s="599"/>
      <c r="D22" s="602"/>
      <c r="E22" s="648"/>
      <c r="F22" s="1271"/>
      <c r="G22" s="1303" t="s">
        <v>52</v>
      </c>
      <c r="H22" s="457" t="s">
        <v>52</v>
      </c>
      <c r="I22" s="301" t="s">
        <v>52</v>
      </c>
      <c r="J22" s="301" t="s">
        <v>52</v>
      </c>
      <c r="K22" s="301" t="s">
        <v>52</v>
      </c>
      <c r="L22" s="301" t="s">
        <v>52</v>
      </c>
      <c r="M22" s="457" t="s">
        <v>52</v>
      </c>
      <c r="N22" s="304" t="s">
        <v>52</v>
      </c>
      <c r="O22" s="355" t="s">
        <v>75</v>
      </c>
      <c r="P22" s="385" t="s">
        <v>76</v>
      </c>
      <c r="Q22" s="434" t="s">
        <v>55</v>
      </c>
      <c r="R22" s="434">
        <v>4</v>
      </c>
      <c r="S22" s="434" t="s">
        <v>56</v>
      </c>
      <c r="T22" s="302">
        <v>44572</v>
      </c>
      <c r="U22" s="302">
        <v>44926</v>
      </c>
      <c r="V22" s="303" t="s">
        <v>57</v>
      </c>
      <c r="W22" s="398">
        <v>67512322</v>
      </c>
      <c r="X22" s="434" t="s">
        <v>66</v>
      </c>
      <c r="Y22" s="304" t="s">
        <v>67</v>
      </c>
    </row>
    <row r="23" spans="1:25" s="91" customFormat="1" ht="51" x14ac:dyDescent="0.25">
      <c r="A23" s="580"/>
      <c r="B23" s="594" t="s">
        <v>77</v>
      </c>
      <c r="C23" s="597" t="s">
        <v>78</v>
      </c>
      <c r="D23" s="638">
        <v>3</v>
      </c>
      <c r="E23" s="641" t="s">
        <v>79</v>
      </c>
      <c r="F23" s="1266">
        <v>259796740</v>
      </c>
      <c r="G23" s="1302" t="s">
        <v>51</v>
      </c>
      <c r="H23" s="259" t="s">
        <v>51</v>
      </c>
      <c r="I23" s="259" t="s">
        <v>51</v>
      </c>
      <c r="J23" s="294" t="s">
        <v>52</v>
      </c>
      <c r="K23" s="294" t="s">
        <v>52</v>
      </c>
      <c r="L23" s="294" t="s">
        <v>52</v>
      </c>
      <c r="M23" s="259" t="s">
        <v>52</v>
      </c>
      <c r="N23" s="306" t="s">
        <v>52</v>
      </c>
      <c r="O23" s="356" t="s">
        <v>80</v>
      </c>
      <c r="P23" s="383" t="s">
        <v>81</v>
      </c>
      <c r="Q23" s="259" t="s">
        <v>55</v>
      </c>
      <c r="R23" s="259">
        <v>3</v>
      </c>
      <c r="S23" s="259" t="s">
        <v>88</v>
      </c>
      <c r="T23" s="296">
        <v>44572</v>
      </c>
      <c r="U23" s="296">
        <v>44926</v>
      </c>
      <c r="V23" s="260" t="s">
        <v>57</v>
      </c>
      <c r="W23" s="387">
        <v>157742465</v>
      </c>
      <c r="X23" s="305" t="s">
        <v>66</v>
      </c>
      <c r="Y23" s="306" t="s">
        <v>59</v>
      </c>
    </row>
    <row r="24" spans="1:25" s="91" customFormat="1" ht="38.25" x14ac:dyDescent="0.25">
      <c r="A24" s="580"/>
      <c r="B24" s="595"/>
      <c r="C24" s="598"/>
      <c r="D24" s="639"/>
      <c r="E24" s="642"/>
      <c r="F24" s="1267"/>
      <c r="G24" s="461" t="s">
        <v>51</v>
      </c>
      <c r="H24" s="456" t="s">
        <v>51</v>
      </c>
      <c r="I24" s="456" t="s">
        <v>51</v>
      </c>
      <c r="J24" s="276" t="s">
        <v>52</v>
      </c>
      <c r="K24" s="276" t="s">
        <v>52</v>
      </c>
      <c r="L24" s="276" t="s">
        <v>52</v>
      </c>
      <c r="M24" s="456" t="s">
        <v>52</v>
      </c>
      <c r="N24" s="299" t="s">
        <v>52</v>
      </c>
      <c r="O24" s="430" t="s">
        <v>82</v>
      </c>
      <c r="P24" s="384" t="s">
        <v>83</v>
      </c>
      <c r="Q24" s="390" t="s">
        <v>55</v>
      </c>
      <c r="R24" s="390">
        <v>3</v>
      </c>
      <c r="S24" s="390" t="s">
        <v>88</v>
      </c>
      <c r="T24" s="392">
        <v>44572</v>
      </c>
      <c r="U24" s="392">
        <v>44926</v>
      </c>
      <c r="V24" s="261" t="s">
        <v>57</v>
      </c>
      <c r="W24" s="388">
        <v>102054275</v>
      </c>
      <c r="X24" s="300" t="s">
        <v>66</v>
      </c>
      <c r="Y24" s="299" t="s">
        <v>59</v>
      </c>
    </row>
    <row r="25" spans="1:25" s="91" customFormat="1" ht="100.5" customHeight="1" thickBot="1" x14ac:dyDescent="0.3">
      <c r="A25" s="580"/>
      <c r="B25" s="596"/>
      <c r="C25" s="599"/>
      <c r="D25" s="640"/>
      <c r="E25" s="426" t="s">
        <v>84</v>
      </c>
      <c r="F25" s="1272">
        <v>766304953</v>
      </c>
      <c r="G25" s="1303" t="s">
        <v>51</v>
      </c>
      <c r="H25" s="457" t="s">
        <v>51</v>
      </c>
      <c r="I25" s="457" t="s">
        <v>51</v>
      </c>
      <c r="J25" s="301" t="s">
        <v>52</v>
      </c>
      <c r="K25" s="301" t="s">
        <v>52</v>
      </c>
      <c r="L25" s="301" t="s">
        <v>52</v>
      </c>
      <c r="M25" s="457" t="s">
        <v>52</v>
      </c>
      <c r="N25" s="453" t="s">
        <v>85</v>
      </c>
      <c r="O25" s="355" t="s">
        <v>86</v>
      </c>
      <c r="P25" s="385" t="s">
        <v>87</v>
      </c>
      <c r="Q25" s="434" t="s">
        <v>55</v>
      </c>
      <c r="R25" s="434">
        <v>20</v>
      </c>
      <c r="S25" s="434" t="s">
        <v>88</v>
      </c>
      <c r="T25" s="302">
        <v>44572</v>
      </c>
      <c r="U25" s="302">
        <v>44926</v>
      </c>
      <c r="V25" s="303" t="s">
        <v>57</v>
      </c>
      <c r="W25" s="398">
        <v>766304953</v>
      </c>
      <c r="X25" s="307" t="s">
        <v>66</v>
      </c>
      <c r="Y25" s="308" t="s">
        <v>59</v>
      </c>
    </row>
    <row r="26" spans="1:25" s="91" customFormat="1" ht="211.5" customHeight="1" x14ac:dyDescent="0.25">
      <c r="A26" s="580"/>
      <c r="B26" s="654" t="s">
        <v>89</v>
      </c>
      <c r="C26" s="584" t="s">
        <v>90</v>
      </c>
      <c r="D26" s="656">
        <v>23800</v>
      </c>
      <c r="E26" s="622" t="s">
        <v>91</v>
      </c>
      <c r="F26" s="1273">
        <v>29167135120</v>
      </c>
      <c r="G26" s="1304" t="s">
        <v>51</v>
      </c>
      <c r="H26" s="463" t="s">
        <v>51</v>
      </c>
      <c r="I26" s="463" t="s">
        <v>92</v>
      </c>
      <c r="J26" s="309" t="s">
        <v>52</v>
      </c>
      <c r="K26" s="309" t="s">
        <v>52</v>
      </c>
      <c r="L26" s="309" t="s">
        <v>52</v>
      </c>
      <c r="M26" s="463" t="s">
        <v>52</v>
      </c>
      <c r="N26" s="318" t="s">
        <v>93</v>
      </c>
      <c r="O26" s="357" t="s">
        <v>94</v>
      </c>
      <c r="P26" s="378" t="s">
        <v>95</v>
      </c>
      <c r="Q26" s="380" t="s">
        <v>55</v>
      </c>
      <c r="R26" s="310">
        <v>47250</v>
      </c>
      <c r="S26" s="380" t="s">
        <v>56</v>
      </c>
      <c r="T26" s="395">
        <v>44572</v>
      </c>
      <c r="U26" s="395">
        <v>44926</v>
      </c>
      <c r="V26" s="275" t="s">
        <v>57</v>
      </c>
      <c r="W26" s="649">
        <v>17905474033</v>
      </c>
      <c r="X26" s="587" t="s">
        <v>58</v>
      </c>
      <c r="Y26" s="651" t="s">
        <v>59</v>
      </c>
    </row>
    <row r="27" spans="1:25" s="91" customFormat="1" ht="206.25" customHeight="1" x14ac:dyDescent="0.25">
      <c r="A27" s="580"/>
      <c r="B27" s="595"/>
      <c r="C27" s="598"/>
      <c r="D27" s="657"/>
      <c r="E27" s="624"/>
      <c r="F27" s="1274"/>
      <c r="G27" s="461" t="s">
        <v>51</v>
      </c>
      <c r="H27" s="456" t="s">
        <v>51</v>
      </c>
      <c r="I27" s="456" t="s">
        <v>51</v>
      </c>
      <c r="J27" s="276" t="s">
        <v>52</v>
      </c>
      <c r="K27" s="276" t="s">
        <v>52</v>
      </c>
      <c r="L27" s="276" t="s">
        <v>52</v>
      </c>
      <c r="M27" s="456" t="s">
        <v>52</v>
      </c>
      <c r="N27" s="299" t="s">
        <v>93</v>
      </c>
      <c r="O27" s="389" t="s">
        <v>96</v>
      </c>
      <c r="P27" s="384" t="s">
        <v>97</v>
      </c>
      <c r="Q27" s="390" t="s">
        <v>55</v>
      </c>
      <c r="R27" s="391">
        <v>13590</v>
      </c>
      <c r="S27" s="390" t="s">
        <v>56</v>
      </c>
      <c r="T27" s="392">
        <v>44572</v>
      </c>
      <c r="U27" s="392">
        <v>44926</v>
      </c>
      <c r="V27" s="261" t="s">
        <v>57</v>
      </c>
      <c r="W27" s="650"/>
      <c r="X27" s="632"/>
      <c r="Y27" s="652"/>
    </row>
    <row r="28" spans="1:25" s="91" customFormat="1" ht="42" customHeight="1" x14ac:dyDescent="0.25">
      <c r="A28" s="580"/>
      <c r="B28" s="595"/>
      <c r="C28" s="598"/>
      <c r="D28" s="657"/>
      <c r="E28" s="624"/>
      <c r="F28" s="1274"/>
      <c r="G28" s="461" t="s">
        <v>51</v>
      </c>
      <c r="H28" s="456" t="s">
        <v>51</v>
      </c>
      <c r="I28" s="456" t="s">
        <v>51</v>
      </c>
      <c r="J28" s="276" t="s">
        <v>52</v>
      </c>
      <c r="K28" s="276" t="s">
        <v>52</v>
      </c>
      <c r="L28" s="276" t="s">
        <v>52</v>
      </c>
      <c r="M28" s="456" t="s">
        <v>52</v>
      </c>
      <c r="N28" s="299" t="s">
        <v>93</v>
      </c>
      <c r="O28" s="631" t="s">
        <v>94</v>
      </c>
      <c r="P28" s="598" t="s">
        <v>95</v>
      </c>
      <c r="Q28" s="653" t="s">
        <v>55</v>
      </c>
      <c r="R28" s="659">
        <v>11187</v>
      </c>
      <c r="S28" s="390" t="s">
        <v>56</v>
      </c>
      <c r="T28" s="392">
        <v>44572</v>
      </c>
      <c r="U28" s="392">
        <v>44926</v>
      </c>
      <c r="V28" s="261" t="s">
        <v>68</v>
      </c>
      <c r="W28" s="388">
        <v>8641661087</v>
      </c>
      <c r="X28" s="390" t="s">
        <v>69</v>
      </c>
      <c r="Y28" s="299" t="s">
        <v>74</v>
      </c>
    </row>
    <row r="29" spans="1:25" s="91" customFormat="1" ht="301.5" customHeight="1" x14ac:dyDescent="0.25">
      <c r="A29" s="580"/>
      <c r="B29" s="595"/>
      <c r="C29" s="598"/>
      <c r="D29" s="657"/>
      <c r="E29" s="624"/>
      <c r="F29" s="1274"/>
      <c r="G29" s="461" t="s">
        <v>51</v>
      </c>
      <c r="H29" s="456" t="s">
        <v>51</v>
      </c>
      <c r="I29" s="456" t="s">
        <v>51</v>
      </c>
      <c r="J29" s="276" t="s">
        <v>52</v>
      </c>
      <c r="K29" s="276" t="s">
        <v>52</v>
      </c>
      <c r="L29" s="276" t="s">
        <v>52</v>
      </c>
      <c r="M29" s="456" t="s">
        <v>52</v>
      </c>
      <c r="N29" s="299" t="s">
        <v>93</v>
      </c>
      <c r="O29" s="631"/>
      <c r="P29" s="598"/>
      <c r="Q29" s="653"/>
      <c r="R29" s="660"/>
      <c r="S29" s="390" t="s">
        <v>56</v>
      </c>
      <c r="T29" s="392">
        <v>44682</v>
      </c>
      <c r="U29" s="392">
        <v>44926</v>
      </c>
      <c r="V29" s="261" t="s">
        <v>68</v>
      </c>
      <c r="W29" s="388">
        <v>2620000000</v>
      </c>
      <c r="X29" s="300" t="s">
        <v>69</v>
      </c>
      <c r="Y29" s="299" t="s">
        <v>59</v>
      </c>
    </row>
    <row r="30" spans="1:25" s="91" customFormat="1" ht="38.25" x14ac:dyDescent="0.25">
      <c r="A30" s="580"/>
      <c r="B30" s="595"/>
      <c r="C30" s="598"/>
      <c r="D30" s="657"/>
      <c r="E30" s="642" t="s">
        <v>98</v>
      </c>
      <c r="F30" s="1274">
        <v>2346714607</v>
      </c>
      <c r="G30" s="461" t="s">
        <v>51</v>
      </c>
      <c r="H30" s="456" t="s">
        <v>51</v>
      </c>
      <c r="I30" s="456" t="s">
        <v>51</v>
      </c>
      <c r="J30" s="276" t="s">
        <v>52</v>
      </c>
      <c r="K30" s="276" t="s">
        <v>52</v>
      </c>
      <c r="L30" s="276" t="s">
        <v>52</v>
      </c>
      <c r="M30" s="456" t="s">
        <v>52</v>
      </c>
      <c r="N30" s="299" t="s">
        <v>93</v>
      </c>
      <c r="O30" s="430" t="s">
        <v>99</v>
      </c>
      <c r="P30" s="384" t="s">
        <v>100</v>
      </c>
      <c r="Q30" s="390" t="s">
        <v>55</v>
      </c>
      <c r="R30" s="311">
        <v>23800</v>
      </c>
      <c r="S30" s="390" t="s">
        <v>56</v>
      </c>
      <c r="T30" s="392">
        <v>44572</v>
      </c>
      <c r="U30" s="392">
        <v>44926</v>
      </c>
      <c r="V30" s="261" t="s">
        <v>57</v>
      </c>
      <c r="W30" s="650">
        <v>2346714607</v>
      </c>
      <c r="X30" s="300" t="s">
        <v>66</v>
      </c>
      <c r="Y30" s="299" t="s">
        <v>59</v>
      </c>
    </row>
    <row r="31" spans="1:25" s="91" customFormat="1" ht="51" x14ac:dyDescent="0.25">
      <c r="A31" s="580"/>
      <c r="B31" s="595"/>
      <c r="C31" s="598"/>
      <c r="D31" s="657"/>
      <c r="E31" s="642"/>
      <c r="F31" s="1274"/>
      <c r="G31" s="461" t="s">
        <v>52</v>
      </c>
      <c r="H31" s="456" t="s">
        <v>51</v>
      </c>
      <c r="I31" s="456" t="s">
        <v>51</v>
      </c>
      <c r="J31" s="276" t="s">
        <v>52</v>
      </c>
      <c r="K31" s="276" t="s">
        <v>52</v>
      </c>
      <c r="L31" s="276" t="s">
        <v>52</v>
      </c>
      <c r="M31" s="456" t="s">
        <v>52</v>
      </c>
      <c r="N31" s="299" t="s">
        <v>93</v>
      </c>
      <c r="O31" s="430" t="s">
        <v>101</v>
      </c>
      <c r="P31" s="384" t="s">
        <v>102</v>
      </c>
      <c r="Q31" s="390" t="s">
        <v>55</v>
      </c>
      <c r="R31" s="311">
        <v>23800</v>
      </c>
      <c r="S31" s="390" t="s">
        <v>56</v>
      </c>
      <c r="T31" s="392">
        <v>44572</v>
      </c>
      <c r="U31" s="392">
        <v>44926</v>
      </c>
      <c r="V31" s="261" t="s">
        <v>57</v>
      </c>
      <c r="W31" s="650"/>
      <c r="X31" s="300" t="s">
        <v>66</v>
      </c>
      <c r="Y31" s="299" t="s">
        <v>59</v>
      </c>
    </row>
    <row r="32" spans="1:25" s="91" customFormat="1" ht="25.5" x14ac:dyDescent="0.25">
      <c r="A32" s="580"/>
      <c r="B32" s="595"/>
      <c r="C32" s="598"/>
      <c r="D32" s="657"/>
      <c r="E32" s="642"/>
      <c r="F32" s="1274"/>
      <c r="G32" s="461" t="s">
        <v>51</v>
      </c>
      <c r="H32" s="456" t="s">
        <v>51</v>
      </c>
      <c r="I32" s="456" t="s">
        <v>51</v>
      </c>
      <c r="J32" s="276" t="s">
        <v>52</v>
      </c>
      <c r="K32" s="276" t="s">
        <v>52</v>
      </c>
      <c r="L32" s="276" t="s">
        <v>52</v>
      </c>
      <c r="M32" s="456" t="s">
        <v>52</v>
      </c>
      <c r="N32" s="299" t="s">
        <v>93</v>
      </c>
      <c r="O32" s="430" t="s">
        <v>103</v>
      </c>
      <c r="P32" s="384" t="s">
        <v>104</v>
      </c>
      <c r="Q32" s="390" t="s">
        <v>55</v>
      </c>
      <c r="R32" s="311">
        <v>20</v>
      </c>
      <c r="S32" s="390" t="s">
        <v>56</v>
      </c>
      <c r="T32" s="392">
        <v>44572</v>
      </c>
      <c r="U32" s="392">
        <v>44926</v>
      </c>
      <c r="V32" s="261" t="s">
        <v>57</v>
      </c>
      <c r="W32" s="650"/>
      <c r="X32" s="300" t="s">
        <v>66</v>
      </c>
      <c r="Y32" s="312" t="s">
        <v>59</v>
      </c>
    </row>
    <row r="33" spans="1:25" s="91" customFormat="1" ht="25.5" x14ac:dyDescent="0.25">
      <c r="A33" s="580"/>
      <c r="B33" s="595"/>
      <c r="C33" s="598"/>
      <c r="D33" s="657"/>
      <c r="E33" s="642"/>
      <c r="F33" s="1274"/>
      <c r="G33" s="461" t="s">
        <v>51</v>
      </c>
      <c r="H33" s="456" t="s">
        <v>51</v>
      </c>
      <c r="I33" s="456" t="s">
        <v>51</v>
      </c>
      <c r="J33" s="276" t="s">
        <v>52</v>
      </c>
      <c r="K33" s="276" t="s">
        <v>52</v>
      </c>
      <c r="L33" s="276" t="s">
        <v>52</v>
      </c>
      <c r="M33" s="456" t="s">
        <v>52</v>
      </c>
      <c r="N33" s="299" t="s">
        <v>93</v>
      </c>
      <c r="O33" s="430" t="s">
        <v>105</v>
      </c>
      <c r="P33" s="384" t="s">
        <v>106</v>
      </c>
      <c r="Q33" s="390" t="s">
        <v>55</v>
      </c>
      <c r="R33" s="311">
        <v>9000</v>
      </c>
      <c r="S33" s="390" t="s">
        <v>56</v>
      </c>
      <c r="T33" s="392">
        <v>44572</v>
      </c>
      <c r="U33" s="392">
        <v>44926</v>
      </c>
      <c r="V33" s="261" t="s">
        <v>57</v>
      </c>
      <c r="W33" s="650"/>
      <c r="X33" s="300" t="s">
        <v>66</v>
      </c>
      <c r="Y33" s="299" t="s">
        <v>59</v>
      </c>
    </row>
    <row r="34" spans="1:25" s="91" customFormat="1" ht="25.5" x14ac:dyDescent="0.25">
      <c r="A34" s="580"/>
      <c r="B34" s="595"/>
      <c r="C34" s="598"/>
      <c r="D34" s="657"/>
      <c r="E34" s="642"/>
      <c r="F34" s="1274"/>
      <c r="G34" s="461" t="s">
        <v>52</v>
      </c>
      <c r="H34" s="456" t="s">
        <v>51</v>
      </c>
      <c r="I34" s="456" t="s">
        <v>51</v>
      </c>
      <c r="J34" s="276" t="s">
        <v>52</v>
      </c>
      <c r="K34" s="276" t="s">
        <v>52</v>
      </c>
      <c r="L34" s="276" t="s">
        <v>52</v>
      </c>
      <c r="M34" s="456" t="s">
        <v>52</v>
      </c>
      <c r="N34" s="299" t="s">
        <v>93</v>
      </c>
      <c r="O34" s="430" t="s">
        <v>107</v>
      </c>
      <c r="P34" s="384" t="s">
        <v>108</v>
      </c>
      <c r="Q34" s="390" t="s">
        <v>55</v>
      </c>
      <c r="R34" s="311">
        <v>8</v>
      </c>
      <c r="S34" s="390" t="s">
        <v>56</v>
      </c>
      <c r="T34" s="392">
        <v>44572</v>
      </c>
      <c r="U34" s="392">
        <v>44926</v>
      </c>
      <c r="V34" s="261" t="s">
        <v>57</v>
      </c>
      <c r="W34" s="650"/>
      <c r="X34" s="300" t="s">
        <v>66</v>
      </c>
      <c r="Y34" s="299" t="s">
        <v>59</v>
      </c>
    </row>
    <row r="35" spans="1:25" s="91" customFormat="1" ht="76.5" x14ac:dyDescent="0.25">
      <c r="A35" s="580"/>
      <c r="B35" s="595"/>
      <c r="C35" s="598"/>
      <c r="D35" s="657"/>
      <c r="E35" s="642" t="s">
        <v>109</v>
      </c>
      <c r="F35" s="1274">
        <v>4383188529</v>
      </c>
      <c r="G35" s="461" t="s">
        <v>52</v>
      </c>
      <c r="H35" s="456" t="s">
        <v>52</v>
      </c>
      <c r="I35" s="276" t="s">
        <v>52</v>
      </c>
      <c r="J35" s="276" t="s">
        <v>52</v>
      </c>
      <c r="K35" s="276" t="s">
        <v>52</v>
      </c>
      <c r="L35" s="276" t="s">
        <v>52</v>
      </c>
      <c r="M35" s="456" t="s">
        <v>52</v>
      </c>
      <c r="N35" s="299" t="s">
        <v>52</v>
      </c>
      <c r="O35" s="430" t="s">
        <v>110</v>
      </c>
      <c r="P35" s="384" t="s">
        <v>111</v>
      </c>
      <c r="Q35" s="390" t="s">
        <v>55</v>
      </c>
      <c r="R35" s="390">
        <v>11</v>
      </c>
      <c r="S35" s="390" t="s">
        <v>112</v>
      </c>
      <c r="T35" s="392">
        <v>44572</v>
      </c>
      <c r="U35" s="392">
        <v>44926</v>
      </c>
      <c r="V35" s="261" t="s">
        <v>57</v>
      </c>
      <c r="W35" s="650">
        <v>3172503446</v>
      </c>
      <c r="X35" s="300" t="s">
        <v>66</v>
      </c>
      <c r="Y35" s="299" t="s">
        <v>59</v>
      </c>
    </row>
    <row r="36" spans="1:25" s="91" customFormat="1" ht="51" x14ac:dyDescent="0.25">
      <c r="A36" s="580"/>
      <c r="B36" s="595"/>
      <c r="C36" s="598"/>
      <c r="D36" s="657"/>
      <c r="E36" s="642"/>
      <c r="F36" s="1274"/>
      <c r="G36" s="461" t="s">
        <v>52</v>
      </c>
      <c r="H36" s="456" t="s">
        <v>52</v>
      </c>
      <c r="I36" s="276" t="s">
        <v>52</v>
      </c>
      <c r="J36" s="276" t="s">
        <v>52</v>
      </c>
      <c r="K36" s="276" t="s">
        <v>52</v>
      </c>
      <c r="L36" s="276" t="s">
        <v>52</v>
      </c>
      <c r="M36" s="456" t="s">
        <v>52</v>
      </c>
      <c r="N36" s="299" t="s">
        <v>52</v>
      </c>
      <c r="O36" s="430" t="s">
        <v>113</v>
      </c>
      <c r="P36" s="384" t="s">
        <v>114</v>
      </c>
      <c r="Q36" s="390" t="s">
        <v>55</v>
      </c>
      <c r="R36" s="390">
        <v>6</v>
      </c>
      <c r="S36" s="390" t="s">
        <v>56</v>
      </c>
      <c r="T36" s="392">
        <v>44572</v>
      </c>
      <c r="U36" s="392">
        <v>44926</v>
      </c>
      <c r="V36" s="261" t="s">
        <v>57</v>
      </c>
      <c r="W36" s="650"/>
      <c r="X36" s="300" t="s">
        <v>66</v>
      </c>
      <c r="Y36" s="299" t="s">
        <v>59</v>
      </c>
    </row>
    <row r="37" spans="1:25" s="91" customFormat="1" ht="38.25" x14ac:dyDescent="0.25">
      <c r="A37" s="580"/>
      <c r="B37" s="595"/>
      <c r="C37" s="598"/>
      <c r="D37" s="657"/>
      <c r="E37" s="642"/>
      <c r="F37" s="1274"/>
      <c r="G37" s="461" t="s">
        <v>52</v>
      </c>
      <c r="H37" s="456" t="s">
        <v>52</v>
      </c>
      <c r="I37" s="276" t="s">
        <v>52</v>
      </c>
      <c r="J37" s="276" t="s">
        <v>52</v>
      </c>
      <c r="K37" s="276" t="s">
        <v>52</v>
      </c>
      <c r="L37" s="276" t="s">
        <v>52</v>
      </c>
      <c r="M37" s="456" t="s">
        <v>52</v>
      </c>
      <c r="N37" s="299" t="s">
        <v>52</v>
      </c>
      <c r="O37" s="430" t="s">
        <v>115</v>
      </c>
      <c r="P37" s="384" t="s">
        <v>116</v>
      </c>
      <c r="Q37" s="390" t="s">
        <v>55</v>
      </c>
      <c r="R37" s="390">
        <v>15</v>
      </c>
      <c r="S37" s="390" t="s">
        <v>56</v>
      </c>
      <c r="T37" s="392">
        <v>44572</v>
      </c>
      <c r="U37" s="392">
        <v>44926</v>
      </c>
      <c r="V37" s="261" t="s">
        <v>57</v>
      </c>
      <c r="W37" s="650"/>
      <c r="X37" s="300" t="s">
        <v>66</v>
      </c>
      <c r="Y37" s="299" t="s">
        <v>59</v>
      </c>
    </row>
    <row r="38" spans="1:25" s="91" customFormat="1" ht="63.75" x14ac:dyDescent="0.25">
      <c r="A38" s="580"/>
      <c r="B38" s="595"/>
      <c r="C38" s="598"/>
      <c r="D38" s="657"/>
      <c r="E38" s="642"/>
      <c r="F38" s="1274"/>
      <c r="G38" s="461" t="s">
        <v>52</v>
      </c>
      <c r="H38" s="456" t="s">
        <v>52</v>
      </c>
      <c r="I38" s="276" t="s">
        <v>52</v>
      </c>
      <c r="J38" s="276" t="s">
        <v>52</v>
      </c>
      <c r="K38" s="276" t="s">
        <v>52</v>
      </c>
      <c r="L38" s="276" t="s">
        <v>52</v>
      </c>
      <c r="M38" s="456" t="s">
        <v>52</v>
      </c>
      <c r="N38" s="299" t="s">
        <v>52</v>
      </c>
      <c r="O38" s="430" t="s">
        <v>117</v>
      </c>
      <c r="P38" s="384" t="s">
        <v>118</v>
      </c>
      <c r="Q38" s="390" t="s">
        <v>55</v>
      </c>
      <c r="R38" s="390">
        <v>6</v>
      </c>
      <c r="S38" s="390" t="s">
        <v>56</v>
      </c>
      <c r="T38" s="392">
        <v>44572</v>
      </c>
      <c r="U38" s="392">
        <v>44926</v>
      </c>
      <c r="V38" s="261" t="s">
        <v>57</v>
      </c>
      <c r="W38" s="650"/>
      <c r="X38" s="300" t="s">
        <v>66</v>
      </c>
      <c r="Y38" s="299" t="s">
        <v>59</v>
      </c>
    </row>
    <row r="39" spans="1:25" s="91" customFormat="1" ht="51" x14ac:dyDescent="0.25">
      <c r="A39" s="580"/>
      <c r="B39" s="595"/>
      <c r="C39" s="598"/>
      <c r="D39" s="657"/>
      <c r="E39" s="642"/>
      <c r="F39" s="1274"/>
      <c r="G39" s="461" t="s">
        <v>52</v>
      </c>
      <c r="H39" s="456" t="s">
        <v>52</v>
      </c>
      <c r="I39" s="276" t="s">
        <v>52</v>
      </c>
      <c r="J39" s="276" t="s">
        <v>52</v>
      </c>
      <c r="K39" s="276" t="s">
        <v>52</v>
      </c>
      <c r="L39" s="276" t="s">
        <v>52</v>
      </c>
      <c r="M39" s="456" t="s">
        <v>52</v>
      </c>
      <c r="N39" s="299" t="s">
        <v>52</v>
      </c>
      <c r="O39" s="430" t="s">
        <v>119</v>
      </c>
      <c r="P39" s="384" t="s">
        <v>120</v>
      </c>
      <c r="Q39" s="390" t="s">
        <v>55</v>
      </c>
      <c r="R39" s="390">
        <v>4</v>
      </c>
      <c r="S39" s="390" t="s">
        <v>56</v>
      </c>
      <c r="T39" s="392">
        <v>44572</v>
      </c>
      <c r="U39" s="392">
        <v>44926</v>
      </c>
      <c r="V39" s="261" t="s">
        <v>57</v>
      </c>
      <c r="W39" s="650"/>
      <c r="X39" s="300" t="s">
        <v>66</v>
      </c>
      <c r="Y39" s="299" t="s">
        <v>59</v>
      </c>
    </row>
    <row r="40" spans="1:25" s="91" customFormat="1" ht="63" customHeight="1" x14ac:dyDescent="0.25">
      <c r="A40" s="580"/>
      <c r="B40" s="595"/>
      <c r="C40" s="598"/>
      <c r="D40" s="657"/>
      <c r="E40" s="642"/>
      <c r="F40" s="1274"/>
      <c r="G40" s="461" t="s">
        <v>52</v>
      </c>
      <c r="H40" s="456" t="s">
        <v>52</v>
      </c>
      <c r="I40" s="276" t="s">
        <v>52</v>
      </c>
      <c r="J40" s="276" t="s">
        <v>52</v>
      </c>
      <c r="K40" s="276" t="s">
        <v>52</v>
      </c>
      <c r="L40" s="276" t="s">
        <v>52</v>
      </c>
      <c r="M40" s="456" t="s">
        <v>52</v>
      </c>
      <c r="N40" s="299" t="s">
        <v>52</v>
      </c>
      <c r="O40" s="579" t="s">
        <v>119</v>
      </c>
      <c r="P40" s="582" t="s">
        <v>121</v>
      </c>
      <c r="Q40" s="585" t="s">
        <v>55</v>
      </c>
      <c r="R40" s="585">
        <v>4</v>
      </c>
      <c r="S40" s="585" t="s">
        <v>56</v>
      </c>
      <c r="T40" s="634">
        <v>44572</v>
      </c>
      <c r="U40" s="634">
        <v>44926</v>
      </c>
      <c r="V40" s="261" t="s">
        <v>57</v>
      </c>
      <c r="W40" s="650"/>
      <c r="X40" s="300" t="s">
        <v>66</v>
      </c>
      <c r="Y40" s="299" t="s">
        <v>59</v>
      </c>
    </row>
    <row r="41" spans="1:25" s="91" customFormat="1" ht="46.5" customHeight="1" x14ac:dyDescent="0.25">
      <c r="A41" s="580"/>
      <c r="B41" s="595"/>
      <c r="C41" s="598"/>
      <c r="D41" s="657"/>
      <c r="E41" s="642"/>
      <c r="F41" s="1274"/>
      <c r="G41" s="461" t="s">
        <v>52</v>
      </c>
      <c r="H41" s="456" t="s">
        <v>52</v>
      </c>
      <c r="I41" s="276" t="s">
        <v>52</v>
      </c>
      <c r="J41" s="276" t="s">
        <v>52</v>
      </c>
      <c r="K41" s="276" t="s">
        <v>52</v>
      </c>
      <c r="L41" s="276" t="s">
        <v>52</v>
      </c>
      <c r="M41" s="456" t="s">
        <v>52</v>
      </c>
      <c r="N41" s="299" t="s">
        <v>52</v>
      </c>
      <c r="O41" s="580"/>
      <c r="P41" s="583"/>
      <c r="Q41" s="586"/>
      <c r="R41" s="586"/>
      <c r="S41" s="586"/>
      <c r="T41" s="634"/>
      <c r="U41" s="634"/>
      <c r="V41" s="261" t="s">
        <v>57</v>
      </c>
      <c r="W41" s="388">
        <v>500000000</v>
      </c>
      <c r="X41" s="300" t="s">
        <v>69</v>
      </c>
      <c r="Y41" s="299" t="s">
        <v>74</v>
      </c>
    </row>
    <row r="42" spans="1:25" s="91" customFormat="1" ht="90.75" customHeight="1" x14ac:dyDescent="0.25">
      <c r="A42" s="580"/>
      <c r="B42" s="595"/>
      <c r="C42" s="598"/>
      <c r="D42" s="657"/>
      <c r="E42" s="642"/>
      <c r="F42" s="1274"/>
      <c r="G42" s="461" t="s">
        <v>52</v>
      </c>
      <c r="H42" s="456" t="s">
        <v>52</v>
      </c>
      <c r="I42" s="276" t="s">
        <v>52</v>
      </c>
      <c r="J42" s="276" t="s">
        <v>52</v>
      </c>
      <c r="K42" s="276" t="s">
        <v>52</v>
      </c>
      <c r="L42" s="276" t="s">
        <v>52</v>
      </c>
      <c r="M42" s="456" t="s">
        <v>52</v>
      </c>
      <c r="N42" s="299" t="s">
        <v>52</v>
      </c>
      <c r="O42" s="580"/>
      <c r="P42" s="583"/>
      <c r="Q42" s="586"/>
      <c r="R42" s="586"/>
      <c r="S42" s="586"/>
      <c r="T42" s="392">
        <v>44572</v>
      </c>
      <c r="U42" s="392">
        <v>44926</v>
      </c>
      <c r="V42" s="261" t="s">
        <v>62</v>
      </c>
      <c r="W42" s="388">
        <v>193469455</v>
      </c>
      <c r="X42" s="300" t="s">
        <v>66</v>
      </c>
      <c r="Y42" s="299" t="s">
        <v>74</v>
      </c>
    </row>
    <row r="43" spans="1:25" s="91" customFormat="1" ht="43.5" customHeight="1" x14ac:dyDescent="0.25">
      <c r="A43" s="580"/>
      <c r="B43" s="595"/>
      <c r="C43" s="598"/>
      <c r="D43" s="657"/>
      <c r="E43" s="642"/>
      <c r="F43" s="1274"/>
      <c r="G43" s="461" t="s">
        <v>52</v>
      </c>
      <c r="H43" s="456" t="s">
        <v>52</v>
      </c>
      <c r="I43" s="276" t="s">
        <v>52</v>
      </c>
      <c r="J43" s="276" t="s">
        <v>52</v>
      </c>
      <c r="K43" s="276" t="s">
        <v>52</v>
      </c>
      <c r="L43" s="276" t="s">
        <v>52</v>
      </c>
      <c r="M43" s="456" t="s">
        <v>52</v>
      </c>
      <c r="N43" s="299" t="s">
        <v>52</v>
      </c>
      <c r="O43" s="581"/>
      <c r="P43" s="584"/>
      <c r="Q43" s="587"/>
      <c r="R43" s="587"/>
      <c r="S43" s="587"/>
      <c r="T43" s="392">
        <v>44849</v>
      </c>
      <c r="U43" s="392">
        <v>44926</v>
      </c>
      <c r="V43" s="261" t="s">
        <v>57</v>
      </c>
      <c r="W43" s="388">
        <v>60000000</v>
      </c>
      <c r="X43" s="300" t="s">
        <v>66</v>
      </c>
      <c r="Y43" s="299" t="s">
        <v>74</v>
      </c>
    </row>
    <row r="44" spans="1:25" s="91" customFormat="1" ht="31.5" customHeight="1" x14ac:dyDescent="0.25">
      <c r="A44" s="580"/>
      <c r="B44" s="595"/>
      <c r="C44" s="598"/>
      <c r="D44" s="657"/>
      <c r="E44" s="642"/>
      <c r="F44" s="1274"/>
      <c r="G44" s="461" t="s">
        <v>52</v>
      </c>
      <c r="H44" s="456" t="s">
        <v>52</v>
      </c>
      <c r="I44" s="276" t="s">
        <v>52</v>
      </c>
      <c r="J44" s="276" t="s">
        <v>52</v>
      </c>
      <c r="K44" s="276" t="s">
        <v>52</v>
      </c>
      <c r="L44" s="276" t="s">
        <v>52</v>
      </c>
      <c r="M44" s="456" t="s">
        <v>52</v>
      </c>
      <c r="N44" s="299" t="s">
        <v>52</v>
      </c>
      <c r="O44" s="631" t="s">
        <v>122</v>
      </c>
      <c r="P44" s="588" t="s">
        <v>72</v>
      </c>
      <c r="Q44" s="632" t="s">
        <v>55</v>
      </c>
      <c r="R44" s="663" t="s">
        <v>73</v>
      </c>
      <c r="S44" s="632" t="s">
        <v>56</v>
      </c>
      <c r="T44" s="634">
        <v>44572</v>
      </c>
      <c r="U44" s="634">
        <v>44926</v>
      </c>
      <c r="V44" s="261" t="s">
        <v>62</v>
      </c>
      <c r="W44" s="388">
        <v>126185301</v>
      </c>
      <c r="X44" s="390" t="s">
        <v>58</v>
      </c>
      <c r="Y44" s="399" t="s">
        <v>74</v>
      </c>
    </row>
    <row r="45" spans="1:25" s="91" customFormat="1" ht="38.25" customHeight="1" thickBot="1" x14ac:dyDescent="0.3">
      <c r="A45" s="580"/>
      <c r="B45" s="655"/>
      <c r="C45" s="582"/>
      <c r="D45" s="658"/>
      <c r="E45" s="661"/>
      <c r="F45" s="1275"/>
      <c r="G45" s="1305" t="s">
        <v>52</v>
      </c>
      <c r="H45" s="462" t="s">
        <v>52</v>
      </c>
      <c r="I45" s="313" t="s">
        <v>52</v>
      </c>
      <c r="J45" s="313" t="s">
        <v>52</v>
      </c>
      <c r="K45" s="313" t="s">
        <v>52</v>
      </c>
      <c r="L45" s="313" t="s">
        <v>52</v>
      </c>
      <c r="M45" s="462" t="s">
        <v>52</v>
      </c>
      <c r="N45" s="1306" t="s">
        <v>52</v>
      </c>
      <c r="O45" s="662"/>
      <c r="P45" s="645"/>
      <c r="Q45" s="585"/>
      <c r="R45" s="664"/>
      <c r="S45" s="585"/>
      <c r="T45" s="643"/>
      <c r="U45" s="643"/>
      <c r="V45" s="279" t="s">
        <v>57</v>
      </c>
      <c r="W45" s="401">
        <v>331030327</v>
      </c>
      <c r="X45" s="379" t="s">
        <v>58</v>
      </c>
      <c r="Y45" s="314" t="s">
        <v>93</v>
      </c>
    </row>
    <row r="46" spans="1:25" s="91" customFormat="1" ht="39" customHeight="1" x14ac:dyDescent="0.25">
      <c r="A46" s="580"/>
      <c r="B46" s="594" t="s">
        <v>123</v>
      </c>
      <c r="C46" s="597" t="s">
        <v>124</v>
      </c>
      <c r="D46" s="638">
        <v>4</v>
      </c>
      <c r="E46" s="386" t="s">
        <v>125</v>
      </c>
      <c r="F46" s="1276">
        <v>217821016</v>
      </c>
      <c r="G46" s="1302" t="s">
        <v>52</v>
      </c>
      <c r="H46" s="259" t="s">
        <v>52</v>
      </c>
      <c r="I46" s="294" t="s">
        <v>52</v>
      </c>
      <c r="J46" s="294" t="s">
        <v>52</v>
      </c>
      <c r="K46" s="294" t="s">
        <v>52</v>
      </c>
      <c r="L46" s="294" t="s">
        <v>52</v>
      </c>
      <c r="M46" s="259" t="s">
        <v>52</v>
      </c>
      <c r="N46" s="306" t="s">
        <v>52</v>
      </c>
      <c r="O46" s="356" t="s">
        <v>125</v>
      </c>
      <c r="P46" s="383" t="s">
        <v>126</v>
      </c>
      <c r="Q46" s="259" t="s">
        <v>55</v>
      </c>
      <c r="R46" s="259">
        <v>4</v>
      </c>
      <c r="S46" s="259" t="s">
        <v>56</v>
      </c>
      <c r="T46" s="296">
        <v>44572</v>
      </c>
      <c r="U46" s="296">
        <v>44926</v>
      </c>
      <c r="V46" s="260" t="s">
        <v>57</v>
      </c>
      <c r="W46" s="387">
        <v>217821016</v>
      </c>
      <c r="X46" s="315" t="s">
        <v>66</v>
      </c>
      <c r="Y46" s="306" t="s">
        <v>74</v>
      </c>
    </row>
    <row r="47" spans="1:25" s="91" customFormat="1" ht="60" customHeight="1" thickBot="1" x14ac:dyDescent="0.3">
      <c r="A47" s="580"/>
      <c r="B47" s="596"/>
      <c r="C47" s="599"/>
      <c r="D47" s="640"/>
      <c r="E47" s="397" t="s">
        <v>127</v>
      </c>
      <c r="F47" s="1277">
        <v>93351864</v>
      </c>
      <c r="G47" s="1303" t="s">
        <v>52</v>
      </c>
      <c r="H47" s="457" t="s">
        <v>52</v>
      </c>
      <c r="I47" s="301" t="s">
        <v>52</v>
      </c>
      <c r="J47" s="301" t="s">
        <v>52</v>
      </c>
      <c r="K47" s="301" t="s">
        <v>52</v>
      </c>
      <c r="L47" s="301" t="s">
        <v>52</v>
      </c>
      <c r="M47" s="457" t="s">
        <v>52</v>
      </c>
      <c r="N47" s="304" t="s">
        <v>52</v>
      </c>
      <c r="O47" s="355" t="s">
        <v>127</v>
      </c>
      <c r="P47" s="385" t="s">
        <v>128</v>
      </c>
      <c r="Q47" s="434" t="s">
        <v>55</v>
      </c>
      <c r="R47" s="434">
        <v>4</v>
      </c>
      <c r="S47" s="434" t="s">
        <v>56</v>
      </c>
      <c r="T47" s="302">
        <v>44572</v>
      </c>
      <c r="U47" s="302">
        <v>44926</v>
      </c>
      <c r="V47" s="303" t="s">
        <v>57</v>
      </c>
      <c r="W47" s="398">
        <v>93351864</v>
      </c>
      <c r="X47" s="316" t="s">
        <v>66</v>
      </c>
      <c r="Y47" s="304" t="s">
        <v>74</v>
      </c>
    </row>
    <row r="48" spans="1:25" s="91" customFormat="1" ht="53.25" customHeight="1" x14ac:dyDescent="0.25">
      <c r="A48" s="580"/>
      <c r="B48" s="654" t="s">
        <v>129</v>
      </c>
      <c r="C48" s="584" t="s">
        <v>130</v>
      </c>
      <c r="D48" s="670">
        <v>7</v>
      </c>
      <c r="E48" s="418" t="s">
        <v>131</v>
      </c>
      <c r="F48" s="1278">
        <v>100478560</v>
      </c>
      <c r="G48" s="1304" t="s">
        <v>52</v>
      </c>
      <c r="H48" s="463" t="s">
        <v>52</v>
      </c>
      <c r="I48" s="309" t="s">
        <v>52</v>
      </c>
      <c r="J48" s="309" t="s">
        <v>52</v>
      </c>
      <c r="K48" s="309" t="s">
        <v>52</v>
      </c>
      <c r="L48" s="309" t="s">
        <v>52</v>
      </c>
      <c r="M48" s="463" t="s">
        <v>52</v>
      </c>
      <c r="N48" s="318" t="s">
        <v>52</v>
      </c>
      <c r="O48" s="376" t="s">
        <v>132</v>
      </c>
      <c r="P48" s="378" t="s">
        <v>133</v>
      </c>
      <c r="Q48" s="380" t="s">
        <v>55</v>
      </c>
      <c r="R48" s="380">
        <v>4</v>
      </c>
      <c r="S48" s="380" t="s">
        <v>56</v>
      </c>
      <c r="T48" s="395">
        <v>44572</v>
      </c>
      <c r="U48" s="395">
        <v>44926</v>
      </c>
      <c r="V48" s="275" t="s">
        <v>57</v>
      </c>
      <c r="W48" s="400">
        <v>100478560</v>
      </c>
      <c r="X48" s="317" t="s">
        <v>66</v>
      </c>
      <c r="Y48" s="318" t="s">
        <v>59</v>
      </c>
    </row>
    <row r="49" spans="1:25" s="91" customFormat="1" ht="35.25" customHeight="1" x14ac:dyDescent="0.25">
      <c r="A49" s="580"/>
      <c r="B49" s="595"/>
      <c r="C49" s="598"/>
      <c r="D49" s="639"/>
      <c r="E49" s="642" t="s">
        <v>134</v>
      </c>
      <c r="F49" s="1274">
        <v>1039293356</v>
      </c>
      <c r="G49" s="461" t="s">
        <v>52</v>
      </c>
      <c r="H49" s="456" t="s">
        <v>52</v>
      </c>
      <c r="I49" s="276" t="s">
        <v>52</v>
      </c>
      <c r="J49" s="276" t="s">
        <v>52</v>
      </c>
      <c r="K49" s="276" t="s">
        <v>52</v>
      </c>
      <c r="L49" s="276" t="s">
        <v>52</v>
      </c>
      <c r="M49" s="456" t="s">
        <v>52</v>
      </c>
      <c r="N49" s="299" t="s">
        <v>52</v>
      </c>
      <c r="O49" s="430" t="s">
        <v>135</v>
      </c>
      <c r="P49" s="384" t="s">
        <v>136</v>
      </c>
      <c r="Q49" s="390" t="s">
        <v>55</v>
      </c>
      <c r="R49" s="390">
        <v>7</v>
      </c>
      <c r="S49" s="390" t="s">
        <v>56</v>
      </c>
      <c r="T49" s="392">
        <v>44572</v>
      </c>
      <c r="U49" s="392">
        <v>44926</v>
      </c>
      <c r="V49" s="261" t="s">
        <v>57</v>
      </c>
      <c r="W49" s="650">
        <v>1039293356</v>
      </c>
      <c r="X49" s="300" t="s">
        <v>66</v>
      </c>
      <c r="Y49" s="299" t="s">
        <v>59</v>
      </c>
    </row>
    <row r="50" spans="1:25" s="91" customFormat="1" ht="58.5" customHeight="1" x14ac:dyDescent="0.25">
      <c r="A50" s="580"/>
      <c r="B50" s="595"/>
      <c r="C50" s="598"/>
      <c r="D50" s="639"/>
      <c r="E50" s="642"/>
      <c r="F50" s="1274"/>
      <c r="G50" s="461" t="s">
        <v>52</v>
      </c>
      <c r="H50" s="456" t="s">
        <v>52</v>
      </c>
      <c r="I50" s="276" t="s">
        <v>52</v>
      </c>
      <c r="J50" s="276" t="s">
        <v>52</v>
      </c>
      <c r="K50" s="276" t="s">
        <v>52</v>
      </c>
      <c r="L50" s="276" t="s">
        <v>52</v>
      </c>
      <c r="M50" s="456" t="s">
        <v>52</v>
      </c>
      <c r="N50" s="299" t="s">
        <v>52</v>
      </c>
      <c r="O50" s="430" t="s">
        <v>137</v>
      </c>
      <c r="P50" s="384" t="s">
        <v>138</v>
      </c>
      <c r="Q50" s="390" t="s">
        <v>55</v>
      </c>
      <c r="R50" s="390">
        <v>33</v>
      </c>
      <c r="S50" s="390" t="s">
        <v>112</v>
      </c>
      <c r="T50" s="392">
        <v>44572</v>
      </c>
      <c r="U50" s="392">
        <v>44926</v>
      </c>
      <c r="V50" s="261" t="s">
        <v>57</v>
      </c>
      <c r="W50" s="650"/>
      <c r="X50" s="300" t="s">
        <v>66</v>
      </c>
      <c r="Y50" s="299" t="s">
        <v>59</v>
      </c>
    </row>
    <row r="51" spans="1:25" s="91" customFormat="1" ht="64.5" customHeight="1" x14ac:dyDescent="0.25">
      <c r="A51" s="580"/>
      <c r="B51" s="595"/>
      <c r="C51" s="598"/>
      <c r="D51" s="639"/>
      <c r="E51" s="642"/>
      <c r="F51" s="1274"/>
      <c r="G51" s="461" t="s">
        <v>52</v>
      </c>
      <c r="H51" s="456" t="s">
        <v>52</v>
      </c>
      <c r="I51" s="276" t="s">
        <v>52</v>
      </c>
      <c r="J51" s="276" t="s">
        <v>52</v>
      </c>
      <c r="K51" s="276" t="s">
        <v>52</v>
      </c>
      <c r="L51" s="276" t="s">
        <v>52</v>
      </c>
      <c r="M51" s="456" t="s">
        <v>52</v>
      </c>
      <c r="N51" s="299" t="s">
        <v>52</v>
      </c>
      <c r="O51" s="430" t="s">
        <v>139</v>
      </c>
      <c r="P51" s="384" t="s">
        <v>140</v>
      </c>
      <c r="Q51" s="390" t="s">
        <v>55</v>
      </c>
      <c r="R51" s="390">
        <v>51</v>
      </c>
      <c r="S51" s="390" t="s">
        <v>112</v>
      </c>
      <c r="T51" s="392">
        <v>44572</v>
      </c>
      <c r="U51" s="392">
        <v>44926</v>
      </c>
      <c r="V51" s="261" t="s">
        <v>57</v>
      </c>
      <c r="W51" s="650"/>
      <c r="X51" s="300" t="s">
        <v>66</v>
      </c>
      <c r="Y51" s="299" t="s">
        <v>59</v>
      </c>
    </row>
    <row r="52" spans="1:25" s="91" customFormat="1" ht="42" customHeight="1" x14ac:dyDescent="0.25">
      <c r="A52" s="580"/>
      <c r="B52" s="595"/>
      <c r="C52" s="598"/>
      <c r="D52" s="639"/>
      <c r="E52" s="642"/>
      <c r="F52" s="1274"/>
      <c r="G52" s="461" t="s">
        <v>52</v>
      </c>
      <c r="H52" s="456" t="s">
        <v>52</v>
      </c>
      <c r="I52" s="276" t="s">
        <v>52</v>
      </c>
      <c r="J52" s="276" t="s">
        <v>52</v>
      </c>
      <c r="K52" s="276" t="s">
        <v>52</v>
      </c>
      <c r="L52" s="276" t="s">
        <v>52</v>
      </c>
      <c r="M52" s="456" t="s">
        <v>52</v>
      </c>
      <c r="N52" s="299" t="s">
        <v>52</v>
      </c>
      <c r="O52" s="430" t="s">
        <v>141</v>
      </c>
      <c r="P52" s="384" t="s">
        <v>142</v>
      </c>
      <c r="Q52" s="390" t="s">
        <v>143</v>
      </c>
      <c r="R52" s="319">
        <v>0.65</v>
      </c>
      <c r="S52" s="390" t="s">
        <v>112</v>
      </c>
      <c r="T52" s="392">
        <v>44572</v>
      </c>
      <c r="U52" s="392">
        <v>44926</v>
      </c>
      <c r="V52" s="261" t="s">
        <v>57</v>
      </c>
      <c r="W52" s="650"/>
      <c r="X52" s="300" t="s">
        <v>66</v>
      </c>
      <c r="Y52" s="299" t="s">
        <v>59</v>
      </c>
    </row>
    <row r="53" spans="1:25" s="91" customFormat="1" ht="43.5" customHeight="1" thickBot="1" x14ac:dyDescent="0.3">
      <c r="A53" s="580"/>
      <c r="B53" s="655"/>
      <c r="C53" s="582"/>
      <c r="D53" s="671"/>
      <c r="E53" s="402" t="s">
        <v>144</v>
      </c>
      <c r="F53" s="1279">
        <v>104900694</v>
      </c>
      <c r="G53" s="1305" t="s">
        <v>52</v>
      </c>
      <c r="H53" s="462" t="s">
        <v>52</v>
      </c>
      <c r="I53" s="313" t="s">
        <v>52</v>
      </c>
      <c r="J53" s="313" t="s">
        <v>52</v>
      </c>
      <c r="K53" s="313" t="s">
        <v>52</v>
      </c>
      <c r="L53" s="313" t="s">
        <v>52</v>
      </c>
      <c r="M53" s="462" t="s">
        <v>52</v>
      </c>
      <c r="N53" s="1306" t="s">
        <v>52</v>
      </c>
      <c r="O53" s="375" t="s">
        <v>145</v>
      </c>
      <c r="P53" s="377" t="s">
        <v>146</v>
      </c>
      <c r="Q53" s="379" t="s">
        <v>55</v>
      </c>
      <c r="R53" s="379">
        <v>3</v>
      </c>
      <c r="S53" s="379" t="s">
        <v>56</v>
      </c>
      <c r="T53" s="394">
        <v>44572</v>
      </c>
      <c r="U53" s="394">
        <v>44926</v>
      </c>
      <c r="V53" s="279" t="s">
        <v>57</v>
      </c>
      <c r="W53" s="401">
        <v>104900694</v>
      </c>
      <c r="X53" s="320" t="s">
        <v>66</v>
      </c>
      <c r="Y53" s="321" t="s">
        <v>59</v>
      </c>
    </row>
    <row r="54" spans="1:25" ht="38.25" x14ac:dyDescent="0.25">
      <c r="A54" s="580"/>
      <c r="B54" s="594" t="s">
        <v>147</v>
      </c>
      <c r="C54" s="665" t="s">
        <v>148</v>
      </c>
      <c r="D54" s="600">
        <v>2</v>
      </c>
      <c r="E54" s="323" t="s">
        <v>149</v>
      </c>
      <c r="F54" s="1280">
        <v>20000000</v>
      </c>
      <c r="G54" s="1307" t="s">
        <v>150</v>
      </c>
      <c r="H54" s="259" t="s">
        <v>150</v>
      </c>
      <c r="I54" s="258" t="s">
        <v>150</v>
      </c>
      <c r="J54" s="258" t="s">
        <v>150</v>
      </c>
      <c r="K54" s="258" t="s">
        <v>150</v>
      </c>
      <c r="L54" s="258" t="s">
        <v>150</v>
      </c>
      <c r="M54" s="258" t="s">
        <v>150</v>
      </c>
      <c r="N54" s="1308" t="s">
        <v>150</v>
      </c>
      <c r="O54" s="668" t="s">
        <v>151</v>
      </c>
      <c r="P54" s="597" t="s">
        <v>152</v>
      </c>
      <c r="Q54" s="665" t="s">
        <v>55</v>
      </c>
      <c r="R54" s="665">
        <v>1</v>
      </c>
      <c r="S54" s="665" t="s">
        <v>153</v>
      </c>
      <c r="T54" s="672">
        <v>44593</v>
      </c>
      <c r="U54" s="672">
        <v>44926</v>
      </c>
      <c r="V54" s="260" t="s">
        <v>57</v>
      </c>
      <c r="W54" s="562">
        <v>20000000</v>
      </c>
      <c r="X54" s="403" t="s">
        <v>66</v>
      </c>
      <c r="Y54" s="674" t="s">
        <v>154</v>
      </c>
    </row>
    <row r="55" spans="1:25" ht="53.25" customHeight="1" x14ac:dyDescent="0.25">
      <c r="A55" s="580"/>
      <c r="B55" s="595"/>
      <c r="C55" s="666"/>
      <c r="D55" s="601"/>
      <c r="E55" s="412" t="s">
        <v>155</v>
      </c>
      <c r="F55" s="1281">
        <v>10000000</v>
      </c>
      <c r="G55" s="1309" t="s">
        <v>150</v>
      </c>
      <c r="H55" s="456" t="s">
        <v>150</v>
      </c>
      <c r="I55" s="454" t="s">
        <v>150</v>
      </c>
      <c r="J55" s="454" t="s">
        <v>150</v>
      </c>
      <c r="K55" s="454" t="s">
        <v>150</v>
      </c>
      <c r="L55" s="454" t="s">
        <v>150</v>
      </c>
      <c r="M55" s="454" t="s">
        <v>150</v>
      </c>
      <c r="N55" s="1310" t="s">
        <v>150</v>
      </c>
      <c r="O55" s="669"/>
      <c r="P55" s="598"/>
      <c r="Q55" s="666"/>
      <c r="R55" s="666"/>
      <c r="S55" s="666"/>
      <c r="T55" s="673"/>
      <c r="U55" s="673"/>
      <c r="V55" s="261" t="s">
        <v>57</v>
      </c>
      <c r="W55" s="563">
        <v>10000000</v>
      </c>
      <c r="X55" s="404" t="s">
        <v>66</v>
      </c>
      <c r="Y55" s="675"/>
    </row>
    <row r="56" spans="1:25" ht="47.25" customHeight="1" x14ac:dyDescent="0.25">
      <c r="A56" s="580"/>
      <c r="B56" s="595"/>
      <c r="C56" s="666"/>
      <c r="D56" s="601"/>
      <c r="E56" s="676" t="s">
        <v>156</v>
      </c>
      <c r="F56" s="1282">
        <v>820000000</v>
      </c>
      <c r="G56" s="1309" t="s">
        <v>150</v>
      </c>
      <c r="H56" s="456" t="s">
        <v>150</v>
      </c>
      <c r="I56" s="454" t="s">
        <v>150</v>
      </c>
      <c r="J56" s="454" t="s">
        <v>150</v>
      </c>
      <c r="K56" s="454" t="s">
        <v>150</v>
      </c>
      <c r="L56" s="454" t="s">
        <v>150</v>
      </c>
      <c r="M56" s="454" t="s">
        <v>150</v>
      </c>
      <c r="N56" s="1310" t="s">
        <v>150</v>
      </c>
      <c r="O56" s="669" t="s">
        <v>157</v>
      </c>
      <c r="P56" s="598" t="s">
        <v>158</v>
      </c>
      <c r="Q56" s="666" t="s">
        <v>55</v>
      </c>
      <c r="R56" s="679">
        <v>1</v>
      </c>
      <c r="S56" s="666" t="s">
        <v>153</v>
      </c>
      <c r="T56" s="673">
        <v>44621</v>
      </c>
      <c r="U56" s="673">
        <v>44926</v>
      </c>
      <c r="V56" s="404" t="s">
        <v>57</v>
      </c>
      <c r="W56" s="564">
        <v>20000000</v>
      </c>
      <c r="X56" s="435" t="s">
        <v>66</v>
      </c>
      <c r="Y56" s="411" t="s">
        <v>154</v>
      </c>
    </row>
    <row r="57" spans="1:25" ht="51.75" thickBot="1" x14ac:dyDescent="0.3">
      <c r="A57" s="581"/>
      <c r="B57" s="596"/>
      <c r="C57" s="667"/>
      <c r="D57" s="602"/>
      <c r="E57" s="677"/>
      <c r="F57" s="1283"/>
      <c r="G57" s="1311" t="s">
        <v>150</v>
      </c>
      <c r="H57" s="457" t="s">
        <v>150</v>
      </c>
      <c r="I57" s="455" t="s">
        <v>150</v>
      </c>
      <c r="J57" s="455" t="s">
        <v>150</v>
      </c>
      <c r="K57" s="455" t="s">
        <v>150</v>
      </c>
      <c r="L57" s="455" t="s">
        <v>150</v>
      </c>
      <c r="M57" s="455" t="s">
        <v>150</v>
      </c>
      <c r="N57" s="1312" t="s">
        <v>150</v>
      </c>
      <c r="O57" s="678"/>
      <c r="P57" s="599"/>
      <c r="Q57" s="667"/>
      <c r="R57" s="680"/>
      <c r="S57" s="667"/>
      <c r="T57" s="681"/>
      <c r="U57" s="681"/>
      <c r="V57" s="405" t="s">
        <v>159</v>
      </c>
      <c r="W57" s="565">
        <v>800000000</v>
      </c>
      <c r="X57" s="436" t="s">
        <v>66</v>
      </c>
      <c r="Y57" s="437" t="s">
        <v>160</v>
      </c>
    </row>
    <row r="58" spans="1:25" ht="38.25" customHeight="1" x14ac:dyDescent="0.25">
      <c r="A58" s="635" t="s">
        <v>161</v>
      </c>
      <c r="B58" s="682" t="s">
        <v>162</v>
      </c>
      <c r="C58" s="685" t="s">
        <v>163</v>
      </c>
      <c r="D58" s="687">
        <v>8700</v>
      </c>
      <c r="E58" s="690" t="s">
        <v>164</v>
      </c>
      <c r="F58" s="1273">
        <v>5143234242</v>
      </c>
      <c r="G58" s="1313" t="s">
        <v>51</v>
      </c>
      <c r="H58" s="691" t="s">
        <v>51</v>
      </c>
      <c r="I58" s="691" t="s">
        <v>92</v>
      </c>
      <c r="J58" s="691" t="s">
        <v>51</v>
      </c>
      <c r="K58" s="691" t="s">
        <v>52</v>
      </c>
      <c r="L58" s="699" t="s">
        <v>165</v>
      </c>
      <c r="M58" s="699" t="s">
        <v>166</v>
      </c>
      <c r="N58" s="1314" t="s">
        <v>167</v>
      </c>
      <c r="O58" s="358" t="s">
        <v>168</v>
      </c>
      <c r="P58" s="396" t="s">
        <v>169</v>
      </c>
      <c r="Q58" s="416" t="s">
        <v>55</v>
      </c>
      <c r="R58" s="262">
        <v>5200</v>
      </c>
      <c r="S58" s="416" t="s">
        <v>112</v>
      </c>
      <c r="T58" s="263">
        <v>44572</v>
      </c>
      <c r="U58" s="263">
        <v>44926</v>
      </c>
      <c r="V58" s="416" t="s">
        <v>57</v>
      </c>
      <c r="W58" s="566">
        <v>683639594</v>
      </c>
      <c r="X58" s="264" t="s">
        <v>170</v>
      </c>
      <c r="Y58" s="702" t="s">
        <v>171</v>
      </c>
    </row>
    <row r="59" spans="1:25" ht="50.25" customHeight="1" x14ac:dyDescent="0.25">
      <c r="A59" s="636"/>
      <c r="B59" s="683"/>
      <c r="C59" s="589"/>
      <c r="D59" s="688"/>
      <c r="E59" s="642"/>
      <c r="F59" s="1274"/>
      <c r="G59" s="1315"/>
      <c r="H59" s="692"/>
      <c r="I59" s="692"/>
      <c r="J59" s="692"/>
      <c r="K59" s="692"/>
      <c r="L59" s="700"/>
      <c r="M59" s="700"/>
      <c r="N59" s="1316"/>
      <c r="O59" s="696" t="s">
        <v>172</v>
      </c>
      <c r="P59" s="588" t="s">
        <v>173</v>
      </c>
      <c r="Q59" s="589" t="s">
        <v>55</v>
      </c>
      <c r="R59" s="590">
        <v>6000</v>
      </c>
      <c r="S59" s="589" t="s">
        <v>112</v>
      </c>
      <c r="T59" s="698">
        <v>44572</v>
      </c>
      <c r="U59" s="698">
        <v>44926</v>
      </c>
      <c r="V59" s="382" t="s">
        <v>62</v>
      </c>
      <c r="W59" s="564">
        <v>121820000</v>
      </c>
      <c r="X59" s="425" t="s">
        <v>170</v>
      </c>
      <c r="Y59" s="703"/>
    </row>
    <row r="60" spans="1:25" ht="46.5" customHeight="1" x14ac:dyDescent="0.25">
      <c r="A60" s="636"/>
      <c r="B60" s="683"/>
      <c r="C60" s="589"/>
      <c r="D60" s="688"/>
      <c r="E60" s="642"/>
      <c r="F60" s="1274"/>
      <c r="G60" s="1315"/>
      <c r="H60" s="692"/>
      <c r="I60" s="692"/>
      <c r="J60" s="692"/>
      <c r="K60" s="692"/>
      <c r="L60" s="700"/>
      <c r="M60" s="700"/>
      <c r="N60" s="1316"/>
      <c r="O60" s="696"/>
      <c r="P60" s="588"/>
      <c r="Q60" s="589"/>
      <c r="R60" s="590"/>
      <c r="S60" s="589"/>
      <c r="T60" s="698"/>
      <c r="U60" s="698"/>
      <c r="V60" s="382" t="s">
        <v>159</v>
      </c>
      <c r="W60" s="452">
        <v>4337774648</v>
      </c>
      <c r="X60" s="425" t="s">
        <v>66</v>
      </c>
      <c r="Y60" s="703"/>
    </row>
    <row r="61" spans="1:25" ht="44.25" customHeight="1" x14ac:dyDescent="0.25">
      <c r="A61" s="636"/>
      <c r="B61" s="683"/>
      <c r="C61" s="589"/>
      <c r="D61" s="688"/>
      <c r="E61" s="393" t="s">
        <v>174</v>
      </c>
      <c r="F61" s="1284">
        <v>474001680</v>
      </c>
      <c r="G61" s="1315"/>
      <c r="H61" s="692"/>
      <c r="I61" s="692"/>
      <c r="J61" s="692"/>
      <c r="K61" s="692"/>
      <c r="L61" s="700"/>
      <c r="M61" s="700"/>
      <c r="N61" s="1316"/>
      <c r="O61" s="419" t="s">
        <v>175</v>
      </c>
      <c r="P61" s="381" t="s">
        <v>176</v>
      </c>
      <c r="Q61" s="589"/>
      <c r="R61" s="590"/>
      <c r="S61" s="589"/>
      <c r="T61" s="698"/>
      <c r="U61" s="698"/>
      <c r="V61" s="382" t="s">
        <v>57</v>
      </c>
      <c r="W61" s="564">
        <v>474001680</v>
      </c>
      <c r="X61" s="425" t="s">
        <v>170</v>
      </c>
      <c r="Y61" s="420" t="s">
        <v>171</v>
      </c>
    </row>
    <row r="62" spans="1:25" ht="42.75" customHeight="1" x14ac:dyDescent="0.25">
      <c r="A62" s="636"/>
      <c r="B62" s="683"/>
      <c r="C62" s="589"/>
      <c r="D62" s="688"/>
      <c r="E62" s="642" t="s">
        <v>178</v>
      </c>
      <c r="F62" s="1274">
        <v>3812181714</v>
      </c>
      <c r="G62" s="1315"/>
      <c r="H62" s="692"/>
      <c r="I62" s="692"/>
      <c r="J62" s="692"/>
      <c r="K62" s="692"/>
      <c r="L62" s="700"/>
      <c r="M62" s="700"/>
      <c r="N62" s="1316"/>
      <c r="O62" s="696" t="s">
        <v>179</v>
      </c>
      <c r="P62" s="588" t="s">
        <v>180</v>
      </c>
      <c r="Q62" s="589" t="s">
        <v>181</v>
      </c>
      <c r="R62" s="697">
        <v>0.9</v>
      </c>
      <c r="S62" s="589" t="s">
        <v>112</v>
      </c>
      <c r="T62" s="698">
        <v>44572</v>
      </c>
      <c r="U62" s="698">
        <v>44926</v>
      </c>
      <c r="V62" s="382" t="s">
        <v>57</v>
      </c>
      <c r="W62" s="564">
        <v>168451016</v>
      </c>
      <c r="X62" s="425" t="s">
        <v>66</v>
      </c>
      <c r="Y62" s="703" t="s">
        <v>171</v>
      </c>
    </row>
    <row r="63" spans="1:25" ht="82.5" customHeight="1" x14ac:dyDescent="0.25">
      <c r="A63" s="636"/>
      <c r="B63" s="683"/>
      <c r="C63" s="589"/>
      <c r="D63" s="688"/>
      <c r="E63" s="642"/>
      <c r="F63" s="1274"/>
      <c r="G63" s="1315"/>
      <c r="H63" s="692"/>
      <c r="I63" s="692"/>
      <c r="J63" s="692"/>
      <c r="K63" s="692"/>
      <c r="L63" s="700"/>
      <c r="M63" s="700"/>
      <c r="N63" s="1316"/>
      <c r="O63" s="696"/>
      <c r="P63" s="588"/>
      <c r="Q63" s="589"/>
      <c r="R63" s="697"/>
      <c r="S63" s="589"/>
      <c r="T63" s="698"/>
      <c r="U63" s="698"/>
      <c r="V63" s="382" t="s">
        <v>159</v>
      </c>
      <c r="W63" s="564">
        <v>3643730698</v>
      </c>
      <c r="X63" s="425" t="s">
        <v>66</v>
      </c>
      <c r="Y63" s="703"/>
    </row>
    <row r="64" spans="1:25" ht="46.5" customHeight="1" x14ac:dyDescent="0.25">
      <c r="A64" s="636"/>
      <c r="B64" s="683"/>
      <c r="C64" s="589"/>
      <c r="D64" s="688"/>
      <c r="E64" s="642" t="s">
        <v>182</v>
      </c>
      <c r="F64" s="1274">
        <v>242180000</v>
      </c>
      <c r="G64" s="1315"/>
      <c r="H64" s="692"/>
      <c r="I64" s="692"/>
      <c r="J64" s="692"/>
      <c r="K64" s="692"/>
      <c r="L64" s="700"/>
      <c r="M64" s="700"/>
      <c r="N64" s="1316"/>
      <c r="O64" s="696" t="s">
        <v>183</v>
      </c>
      <c r="P64" s="588" t="s">
        <v>184</v>
      </c>
      <c r="Q64" s="589" t="s">
        <v>55</v>
      </c>
      <c r="R64" s="589">
        <v>30</v>
      </c>
      <c r="S64" s="589" t="s">
        <v>185</v>
      </c>
      <c r="T64" s="698">
        <v>44572</v>
      </c>
      <c r="U64" s="698">
        <v>44926</v>
      </c>
      <c r="V64" s="382" t="s">
        <v>57</v>
      </c>
      <c r="W64" s="564">
        <v>200000000</v>
      </c>
      <c r="X64" s="425" t="s">
        <v>66</v>
      </c>
      <c r="Y64" s="703" t="s">
        <v>186</v>
      </c>
    </row>
    <row r="65" spans="1:25" ht="32.25" customHeight="1" x14ac:dyDescent="0.25">
      <c r="A65" s="636"/>
      <c r="B65" s="683"/>
      <c r="C65" s="589"/>
      <c r="D65" s="688"/>
      <c r="E65" s="642"/>
      <c r="F65" s="1274"/>
      <c r="G65" s="1315"/>
      <c r="H65" s="692"/>
      <c r="I65" s="692"/>
      <c r="J65" s="692"/>
      <c r="K65" s="692"/>
      <c r="L65" s="700"/>
      <c r="M65" s="700"/>
      <c r="N65" s="1316"/>
      <c r="O65" s="696"/>
      <c r="P65" s="588"/>
      <c r="Q65" s="589"/>
      <c r="R65" s="589"/>
      <c r="S65" s="589"/>
      <c r="T65" s="698"/>
      <c r="U65" s="698"/>
      <c r="V65" s="382" t="s">
        <v>62</v>
      </c>
      <c r="W65" s="564">
        <v>42180000</v>
      </c>
      <c r="X65" s="425" t="s">
        <v>66</v>
      </c>
      <c r="Y65" s="703"/>
    </row>
    <row r="66" spans="1:25" ht="32.25" customHeight="1" x14ac:dyDescent="0.25">
      <c r="A66" s="636"/>
      <c r="B66" s="683"/>
      <c r="C66" s="589"/>
      <c r="D66" s="688"/>
      <c r="E66" s="642" t="s">
        <v>187</v>
      </c>
      <c r="F66" s="1274">
        <v>3338368980</v>
      </c>
      <c r="G66" s="1315"/>
      <c r="H66" s="692"/>
      <c r="I66" s="692"/>
      <c r="J66" s="692"/>
      <c r="K66" s="692"/>
      <c r="L66" s="700"/>
      <c r="M66" s="700"/>
      <c r="N66" s="1316"/>
      <c r="O66" s="696" t="s">
        <v>188</v>
      </c>
      <c r="P66" s="588" t="s">
        <v>189</v>
      </c>
      <c r="Q66" s="589" t="s">
        <v>55</v>
      </c>
      <c r="R66" s="704">
        <v>5200</v>
      </c>
      <c r="S66" s="589" t="s">
        <v>112</v>
      </c>
      <c r="T66" s="698">
        <v>44572</v>
      </c>
      <c r="U66" s="698">
        <v>44926</v>
      </c>
      <c r="V66" s="382" t="s">
        <v>57</v>
      </c>
      <c r="W66" s="564">
        <v>338368980</v>
      </c>
      <c r="X66" s="425" t="s">
        <v>66</v>
      </c>
      <c r="Y66" s="703" t="s">
        <v>171</v>
      </c>
    </row>
    <row r="67" spans="1:25" ht="32.25" customHeight="1" x14ac:dyDescent="0.25">
      <c r="A67" s="636"/>
      <c r="B67" s="683"/>
      <c r="C67" s="589"/>
      <c r="D67" s="688"/>
      <c r="E67" s="642"/>
      <c r="F67" s="1274"/>
      <c r="G67" s="1315"/>
      <c r="H67" s="692"/>
      <c r="I67" s="692"/>
      <c r="J67" s="692"/>
      <c r="K67" s="692"/>
      <c r="L67" s="700"/>
      <c r="M67" s="700"/>
      <c r="N67" s="1316"/>
      <c r="O67" s="696"/>
      <c r="P67" s="588"/>
      <c r="Q67" s="589"/>
      <c r="R67" s="704"/>
      <c r="S67" s="589"/>
      <c r="T67" s="698"/>
      <c r="U67" s="698"/>
      <c r="V67" s="382" t="s">
        <v>62</v>
      </c>
      <c r="W67" s="564">
        <v>30000000</v>
      </c>
      <c r="X67" s="425" t="s">
        <v>66</v>
      </c>
      <c r="Y67" s="703"/>
    </row>
    <row r="68" spans="1:25" ht="32.25" customHeight="1" x14ac:dyDescent="0.25">
      <c r="A68" s="636"/>
      <c r="B68" s="683"/>
      <c r="C68" s="589"/>
      <c r="D68" s="688"/>
      <c r="E68" s="642"/>
      <c r="F68" s="1274"/>
      <c r="G68" s="1315"/>
      <c r="H68" s="692"/>
      <c r="I68" s="692"/>
      <c r="J68" s="692"/>
      <c r="K68" s="692"/>
      <c r="L68" s="700"/>
      <c r="M68" s="700"/>
      <c r="N68" s="1316" t="s">
        <v>85</v>
      </c>
      <c r="O68" s="696"/>
      <c r="P68" s="588"/>
      <c r="Q68" s="589"/>
      <c r="R68" s="704"/>
      <c r="S68" s="589"/>
      <c r="T68" s="698"/>
      <c r="U68" s="698"/>
      <c r="V68" s="382" t="s">
        <v>159</v>
      </c>
      <c r="W68" s="564">
        <v>2970000000</v>
      </c>
      <c r="X68" s="425" t="s">
        <v>177</v>
      </c>
      <c r="Y68" s="703"/>
    </row>
    <row r="69" spans="1:25" ht="32.25" customHeight="1" x14ac:dyDescent="0.25">
      <c r="A69" s="636"/>
      <c r="B69" s="683"/>
      <c r="C69" s="589"/>
      <c r="D69" s="688"/>
      <c r="E69" s="642" t="s">
        <v>190</v>
      </c>
      <c r="F69" s="1274">
        <v>1635295947</v>
      </c>
      <c r="G69" s="1315"/>
      <c r="H69" s="692"/>
      <c r="I69" s="692"/>
      <c r="J69" s="692"/>
      <c r="K69" s="692"/>
      <c r="L69" s="700" t="s">
        <v>191</v>
      </c>
      <c r="M69" s="700"/>
      <c r="N69" s="1316"/>
      <c r="O69" s="696" t="s">
        <v>192</v>
      </c>
      <c r="P69" s="588" t="s">
        <v>193</v>
      </c>
      <c r="Q69" s="589" t="s">
        <v>55</v>
      </c>
      <c r="R69" s="704">
        <v>6000</v>
      </c>
      <c r="S69" s="589" t="s">
        <v>112</v>
      </c>
      <c r="T69" s="698">
        <v>44572</v>
      </c>
      <c r="U69" s="698">
        <v>44926</v>
      </c>
      <c r="V69" s="382" t="s">
        <v>57</v>
      </c>
      <c r="W69" s="452">
        <v>747741026</v>
      </c>
      <c r="X69" s="425" t="s">
        <v>170</v>
      </c>
      <c r="Y69" s="703" t="s">
        <v>171</v>
      </c>
    </row>
    <row r="70" spans="1:25" ht="32.25" customHeight="1" x14ac:dyDescent="0.25">
      <c r="A70" s="636"/>
      <c r="B70" s="683"/>
      <c r="C70" s="589"/>
      <c r="D70" s="688"/>
      <c r="E70" s="642"/>
      <c r="F70" s="1274"/>
      <c r="G70" s="1315"/>
      <c r="H70" s="692"/>
      <c r="I70" s="692"/>
      <c r="J70" s="692"/>
      <c r="K70" s="692"/>
      <c r="L70" s="700"/>
      <c r="M70" s="700"/>
      <c r="N70" s="1316"/>
      <c r="O70" s="696"/>
      <c r="P70" s="588"/>
      <c r="Q70" s="589"/>
      <c r="R70" s="704"/>
      <c r="S70" s="589"/>
      <c r="T70" s="698"/>
      <c r="U70" s="698"/>
      <c r="V70" s="382" t="s">
        <v>62</v>
      </c>
      <c r="W70" s="564">
        <v>20000000</v>
      </c>
      <c r="X70" s="425" t="s">
        <v>66</v>
      </c>
      <c r="Y70" s="703"/>
    </row>
    <row r="71" spans="1:25" ht="32.25" customHeight="1" x14ac:dyDescent="0.25">
      <c r="A71" s="636"/>
      <c r="B71" s="683"/>
      <c r="C71" s="589"/>
      <c r="D71" s="688"/>
      <c r="E71" s="642"/>
      <c r="F71" s="1274"/>
      <c r="G71" s="1315"/>
      <c r="H71" s="692"/>
      <c r="I71" s="692"/>
      <c r="J71" s="692"/>
      <c r="K71" s="692"/>
      <c r="L71" s="700"/>
      <c r="M71" s="700"/>
      <c r="N71" s="1316"/>
      <c r="O71" s="696"/>
      <c r="P71" s="588"/>
      <c r="Q71" s="589"/>
      <c r="R71" s="704"/>
      <c r="S71" s="589"/>
      <c r="T71" s="698"/>
      <c r="U71" s="698"/>
      <c r="V71" s="382" t="s">
        <v>159</v>
      </c>
      <c r="W71" s="452">
        <v>867554921</v>
      </c>
      <c r="X71" s="425" t="s">
        <v>66</v>
      </c>
      <c r="Y71" s="703"/>
    </row>
    <row r="72" spans="1:25" ht="35.25" customHeight="1" x14ac:dyDescent="0.25">
      <c r="A72" s="636"/>
      <c r="B72" s="683"/>
      <c r="C72" s="589"/>
      <c r="D72" s="688"/>
      <c r="E72" s="642" t="s">
        <v>194</v>
      </c>
      <c r="F72" s="1274">
        <v>3336389397</v>
      </c>
      <c r="G72" s="1315"/>
      <c r="H72" s="692"/>
      <c r="I72" s="692"/>
      <c r="J72" s="692"/>
      <c r="K72" s="692"/>
      <c r="L72" s="700"/>
      <c r="M72" s="700"/>
      <c r="N72" s="1316"/>
      <c r="O72" s="696" t="s">
        <v>195</v>
      </c>
      <c r="P72" s="588" t="s">
        <v>196</v>
      </c>
      <c r="Q72" s="589" t="s">
        <v>55</v>
      </c>
      <c r="R72" s="704">
        <v>7500</v>
      </c>
      <c r="S72" s="589" t="s">
        <v>112</v>
      </c>
      <c r="T72" s="698">
        <v>44572</v>
      </c>
      <c r="U72" s="698">
        <v>44926</v>
      </c>
      <c r="V72" s="382" t="s">
        <v>57</v>
      </c>
      <c r="W72" s="452">
        <v>442997732</v>
      </c>
      <c r="X72" s="425" t="s">
        <v>66</v>
      </c>
      <c r="Y72" s="703" t="s">
        <v>171</v>
      </c>
    </row>
    <row r="73" spans="1:25" ht="35.25" customHeight="1" x14ac:dyDescent="0.25">
      <c r="A73" s="636"/>
      <c r="B73" s="683"/>
      <c r="C73" s="589"/>
      <c r="D73" s="688"/>
      <c r="E73" s="642"/>
      <c r="F73" s="1274"/>
      <c r="G73" s="1315"/>
      <c r="H73" s="692"/>
      <c r="I73" s="692"/>
      <c r="J73" s="692"/>
      <c r="K73" s="692"/>
      <c r="L73" s="700"/>
      <c r="M73" s="700"/>
      <c r="N73" s="1316"/>
      <c r="O73" s="696"/>
      <c r="P73" s="588"/>
      <c r="Q73" s="589"/>
      <c r="R73" s="704"/>
      <c r="S73" s="589"/>
      <c r="T73" s="698"/>
      <c r="U73" s="698"/>
      <c r="V73" s="382" t="s">
        <v>62</v>
      </c>
      <c r="W73" s="564">
        <v>23666915</v>
      </c>
      <c r="X73" s="425" t="s">
        <v>66</v>
      </c>
      <c r="Y73" s="703"/>
    </row>
    <row r="74" spans="1:25" ht="35.25" customHeight="1" x14ac:dyDescent="0.25">
      <c r="A74" s="636"/>
      <c r="B74" s="683"/>
      <c r="C74" s="589"/>
      <c r="D74" s="688"/>
      <c r="E74" s="642"/>
      <c r="F74" s="1274"/>
      <c r="G74" s="1315"/>
      <c r="H74" s="692"/>
      <c r="I74" s="692"/>
      <c r="J74" s="692"/>
      <c r="K74" s="692"/>
      <c r="L74" s="700"/>
      <c r="M74" s="700"/>
      <c r="N74" s="1316"/>
      <c r="O74" s="696"/>
      <c r="P74" s="588"/>
      <c r="Q74" s="589"/>
      <c r="R74" s="704"/>
      <c r="S74" s="589"/>
      <c r="T74" s="698"/>
      <c r="U74" s="698"/>
      <c r="V74" s="382" t="s">
        <v>159</v>
      </c>
      <c r="W74" s="452">
        <v>2869724750</v>
      </c>
      <c r="X74" s="425" t="s">
        <v>170</v>
      </c>
      <c r="Y74" s="703"/>
    </row>
    <row r="75" spans="1:25" ht="40.5" customHeight="1" x14ac:dyDescent="0.25">
      <c r="A75" s="636"/>
      <c r="B75" s="683"/>
      <c r="C75" s="589"/>
      <c r="D75" s="688"/>
      <c r="E75" s="642" t="s">
        <v>197</v>
      </c>
      <c r="F75" s="1274">
        <v>4962738121</v>
      </c>
      <c r="G75" s="1315"/>
      <c r="H75" s="692"/>
      <c r="I75" s="692"/>
      <c r="J75" s="692"/>
      <c r="K75" s="692"/>
      <c r="L75" s="700"/>
      <c r="M75" s="700"/>
      <c r="N75" s="1316"/>
      <c r="O75" s="696" t="s">
        <v>198</v>
      </c>
      <c r="P75" s="588" t="s">
        <v>199</v>
      </c>
      <c r="Q75" s="589" t="s">
        <v>55</v>
      </c>
      <c r="R75" s="704">
        <v>8700</v>
      </c>
      <c r="S75" s="589" t="s">
        <v>112</v>
      </c>
      <c r="T75" s="698">
        <v>44572</v>
      </c>
      <c r="U75" s="698">
        <v>44926</v>
      </c>
      <c r="V75" s="382" t="s">
        <v>57</v>
      </c>
      <c r="W75" s="452">
        <v>176186023</v>
      </c>
      <c r="X75" s="425" t="s">
        <v>66</v>
      </c>
      <c r="Y75" s="703" t="s">
        <v>171</v>
      </c>
    </row>
    <row r="76" spans="1:25" ht="18.75" customHeight="1" x14ac:dyDescent="0.25">
      <c r="A76" s="636"/>
      <c r="B76" s="683"/>
      <c r="C76" s="589"/>
      <c r="D76" s="688"/>
      <c r="E76" s="642"/>
      <c r="F76" s="1274"/>
      <c r="G76" s="1315"/>
      <c r="H76" s="692"/>
      <c r="I76" s="692"/>
      <c r="J76" s="692"/>
      <c r="K76" s="692"/>
      <c r="L76" s="700"/>
      <c r="M76" s="700"/>
      <c r="N76" s="1316"/>
      <c r="O76" s="696"/>
      <c r="P76" s="588"/>
      <c r="Q76" s="589"/>
      <c r="R76" s="704"/>
      <c r="S76" s="589"/>
      <c r="T76" s="698"/>
      <c r="U76" s="698"/>
      <c r="V76" s="382" t="s">
        <v>62</v>
      </c>
      <c r="W76" s="564">
        <v>15000000</v>
      </c>
      <c r="X76" s="425" t="s">
        <v>66</v>
      </c>
      <c r="Y76" s="703"/>
    </row>
    <row r="77" spans="1:25" ht="35.25" customHeight="1" x14ac:dyDescent="0.25">
      <c r="A77" s="636"/>
      <c r="B77" s="683"/>
      <c r="C77" s="589"/>
      <c r="D77" s="688"/>
      <c r="E77" s="642"/>
      <c r="F77" s="1274"/>
      <c r="G77" s="1315"/>
      <c r="H77" s="692"/>
      <c r="I77" s="692"/>
      <c r="J77" s="692"/>
      <c r="K77" s="692"/>
      <c r="L77" s="700"/>
      <c r="M77" s="700"/>
      <c r="N77" s="1316"/>
      <c r="O77" s="696"/>
      <c r="P77" s="588"/>
      <c r="Q77" s="589"/>
      <c r="R77" s="704"/>
      <c r="S77" s="589"/>
      <c r="T77" s="698"/>
      <c r="U77" s="698"/>
      <c r="V77" s="382" t="s">
        <v>159</v>
      </c>
      <c r="W77" s="452">
        <v>4771552098</v>
      </c>
      <c r="X77" s="425" t="s">
        <v>66</v>
      </c>
      <c r="Y77" s="703"/>
    </row>
    <row r="78" spans="1:25" ht="42.75" customHeight="1" x14ac:dyDescent="0.25">
      <c r="A78" s="636"/>
      <c r="B78" s="683"/>
      <c r="C78" s="589"/>
      <c r="D78" s="688"/>
      <c r="E78" s="393" t="s">
        <v>200</v>
      </c>
      <c r="F78" s="1285">
        <v>1735109861</v>
      </c>
      <c r="G78" s="1315"/>
      <c r="H78" s="692"/>
      <c r="I78" s="692"/>
      <c r="J78" s="692"/>
      <c r="K78" s="692"/>
      <c r="L78" s="700"/>
      <c r="M78" s="700"/>
      <c r="N78" s="1316"/>
      <c r="O78" s="419" t="s">
        <v>201</v>
      </c>
      <c r="P78" s="588"/>
      <c r="Q78" s="589"/>
      <c r="R78" s="704"/>
      <c r="S78" s="589"/>
      <c r="T78" s="698"/>
      <c r="U78" s="698"/>
      <c r="V78" s="382" t="s">
        <v>159</v>
      </c>
      <c r="W78" s="452">
        <v>1735109861</v>
      </c>
      <c r="X78" s="425" t="s">
        <v>66</v>
      </c>
      <c r="Y78" s="420" t="s">
        <v>171</v>
      </c>
    </row>
    <row r="79" spans="1:25" ht="38.25" customHeight="1" x14ac:dyDescent="0.25">
      <c r="A79" s="636"/>
      <c r="B79" s="683"/>
      <c r="C79" s="589"/>
      <c r="D79" s="688"/>
      <c r="E79" s="642" t="s">
        <v>202</v>
      </c>
      <c r="F79" s="1274">
        <v>2286670574</v>
      </c>
      <c r="G79" s="1315"/>
      <c r="H79" s="692"/>
      <c r="I79" s="692"/>
      <c r="J79" s="692"/>
      <c r="K79" s="692"/>
      <c r="L79" s="700"/>
      <c r="M79" s="700"/>
      <c r="N79" s="1316"/>
      <c r="O79" s="696" t="s">
        <v>203</v>
      </c>
      <c r="P79" s="588"/>
      <c r="Q79" s="589"/>
      <c r="R79" s="704"/>
      <c r="S79" s="589"/>
      <c r="T79" s="698"/>
      <c r="U79" s="698"/>
      <c r="V79" s="382" t="s">
        <v>57</v>
      </c>
      <c r="W79" s="452">
        <v>1419115649</v>
      </c>
      <c r="X79" s="425" t="s">
        <v>66</v>
      </c>
      <c r="Y79" s="703" t="s">
        <v>171</v>
      </c>
    </row>
    <row r="80" spans="1:25" ht="35.25" customHeight="1" x14ac:dyDescent="0.25">
      <c r="A80" s="636"/>
      <c r="B80" s="683"/>
      <c r="C80" s="589"/>
      <c r="D80" s="688"/>
      <c r="E80" s="642"/>
      <c r="F80" s="1274"/>
      <c r="G80" s="1315"/>
      <c r="H80" s="692"/>
      <c r="I80" s="692"/>
      <c r="J80" s="692"/>
      <c r="K80" s="692"/>
      <c r="L80" s="700"/>
      <c r="M80" s="700"/>
      <c r="N80" s="1316"/>
      <c r="O80" s="696"/>
      <c r="P80" s="588"/>
      <c r="Q80" s="589"/>
      <c r="R80" s="704"/>
      <c r="S80" s="589"/>
      <c r="T80" s="698"/>
      <c r="U80" s="698"/>
      <c r="V80" s="382" t="s">
        <v>159</v>
      </c>
      <c r="W80" s="452">
        <v>867554925</v>
      </c>
      <c r="X80" s="425" t="s">
        <v>66</v>
      </c>
      <c r="Y80" s="703"/>
    </row>
    <row r="81" spans="1:25" ht="38.25" x14ac:dyDescent="0.25">
      <c r="A81" s="636"/>
      <c r="B81" s="683"/>
      <c r="C81" s="589"/>
      <c r="D81" s="688"/>
      <c r="E81" s="393" t="s">
        <v>204</v>
      </c>
      <c r="F81" s="1285">
        <v>2602664786</v>
      </c>
      <c r="G81" s="1315"/>
      <c r="H81" s="692"/>
      <c r="I81" s="692"/>
      <c r="J81" s="692"/>
      <c r="K81" s="692"/>
      <c r="L81" s="700"/>
      <c r="M81" s="700"/>
      <c r="N81" s="1316"/>
      <c r="O81" s="419" t="s">
        <v>205</v>
      </c>
      <c r="P81" s="381" t="s">
        <v>206</v>
      </c>
      <c r="Q81" s="382" t="s">
        <v>55</v>
      </c>
      <c r="R81" s="265">
        <v>20</v>
      </c>
      <c r="S81" s="382" t="s">
        <v>56</v>
      </c>
      <c r="T81" s="421">
        <v>44572</v>
      </c>
      <c r="U81" s="421">
        <v>44926</v>
      </c>
      <c r="V81" s="382" t="s">
        <v>159</v>
      </c>
      <c r="W81" s="564">
        <v>2602664786</v>
      </c>
      <c r="X81" s="425" t="s">
        <v>66</v>
      </c>
      <c r="Y81" s="420" t="s">
        <v>171</v>
      </c>
    </row>
    <row r="82" spans="1:25" ht="25.5" x14ac:dyDescent="0.25">
      <c r="A82" s="636"/>
      <c r="B82" s="683"/>
      <c r="C82" s="589"/>
      <c r="D82" s="688"/>
      <c r="E82" s="694" t="s">
        <v>70</v>
      </c>
      <c r="F82" s="1274">
        <v>2277469698</v>
      </c>
      <c r="G82" s="1315"/>
      <c r="H82" s="692"/>
      <c r="I82" s="692"/>
      <c r="J82" s="692"/>
      <c r="K82" s="692"/>
      <c r="L82" s="700"/>
      <c r="M82" s="700"/>
      <c r="N82" s="1316"/>
      <c r="O82" s="696" t="s">
        <v>207</v>
      </c>
      <c r="P82" s="588" t="s">
        <v>208</v>
      </c>
      <c r="Q82" s="589" t="s">
        <v>55</v>
      </c>
      <c r="R82" s="715">
        <v>4</v>
      </c>
      <c r="S82" s="589" t="s">
        <v>56</v>
      </c>
      <c r="T82" s="698">
        <v>44572</v>
      </c>
      <c r="U82" s="698">
        <v>44926</v>
      </c>
      <c r="V82" s="382" t="s">
        <v>57</v>
      </c>
      <c r="W82" s="564">
        <v>2262469698</v>
      </c>
      <c r="X82" s="425" t="s">
        <v>170</v>
      </c>
      <c r="Y82" s="703" t="s">
        <v>171</v>
      </c>
    </row>
    <row r="83" spans="1:25" ht="48" customHeight="1" thickBot="1" x14ac:dyDescent="0.3">
      <c r="A83" s="636"/>
      <c r="B83" s="684"/>
      <c r="C83" s="686"/>
      <c r="D83" s="689"/>
      <c r="E83" s="695"/>
      <c r="F83" s="1275"/>
      <c r="G83" s="1317"/>
      <c r="H83" s="693"/>
      <c r="I83" s="693"/>
      <c r="J83" s="693"/>
      <c r="K83" s="693"/>
      <c r="L83" s="701"/>
      <c r="M83" s="701"/>
      <c r="N83" s="1318"/>
      <c r="O83" s="714"/>
      <c r="P83" s="645"/>
      <c r="Q83" s="686"/>
      <c r="R83" s="716"/>
      <c r="S83" s="686"/>
      <c r="T83" s="705"/>
      <c r="U83" s="705"/>
      <c r="V83" s="417" t="s">
        <v>62</v>
      </c>
      <c r="W83" s="564">
        <v>15000000</v>
      </c>
      <c r="X83" s="266" t="s">
        <v>66</v>
      </c>
      <c r="Y83" s="706"/>
    </row>
    <row r="84" spans="1:25" ht="127.5" x14ac:dyDescent="0.25">
      <c r="A84" s="636"/>
      <c r="B84" s="707" t="s">
        <v>209</v>
      </c>
      <c r="C84" s="709" t="s">
        <v>210</v>
      </c>
      <c r="D84" s="711">
        <v>1230</v>
      </c>
      <c r="E84" s="641" t="s">
        <v>211</v>
      </c>
      <c r="F84" s="1286">
        <v>239467797</v>
      </c>
      <c r="G84" s="1319" t="s">
        <v>92</v>
      </c>
      <c r="H84" s="722" t="s">
        <v>51</v>
      </c>
      <c r="I84" s="722" t="s">
        <v>92</v>
      </c>
      <c r="J84" s="722" t="s">
        <v>92</v>
      </c>
      <c r="K84" s="724" t="s">
        <v>52</v>
      </c>
      <c r="L84" s="722" t="s">
        <v>92</v>
      </c>
      <c r="M84" s="722" t="s">
        <v>92</v>
      </c>
      <c r="N84" s="1320" t="s">
        <v>212</v>
      </c>
      <c r="O84" s="359" t="s">
        <v>213</v>
      </c>
      <c r="P84" s="267" t="s">
        <v>214</v>
      </c>
      <c r="Q84" s="423" t="s">
        <v>55</v>
      </c>
      <c r="R84" s="268">
        <v>1200</v>
      </c>
      <c r="S84" s="423" t="s">
        <v>112</v>
      </c>
      <c r="T84" s="269">
        <v>44572</v>
      </c>
      <c r="U84" s="269">
        <v>44926</v>
      </c>
      <c r="V84" s="709" t="s">
        <v>57</v>
      </c>
      <c r="W84" s="718">
        <v>239467797</v>
      </c>
      <c r="X84" s="720" t="s">
        <v>66</v>
      </c>
      <c r="Y84" s="717" t="s">
        <v>215</v>
      </c>
    </row>
    <row r="85" spans="1:25" ht="38.25" x14ac:dyDescent="0.25">
      <c r="A85" s="636"/>
      <c r="B85" s="683"/>
      <c r="C85" s="589"/>
      <c r="D85" s="712"/>
      <c r="E85" s="642"/>
      <c r="F85" s="1274"/>
      <c r="G85" s="1315"/>
      <c r="H85" s="692"/>
      <c r="I85" s="692"/>
      <c r="J85" s="692"/>
      <c r="K85" s="700"/>
      <c r="L85" s="692"/>
      <c r="M85" s="692"/>
      <c r="N85" s="1316"/>
      <c r="O85" s="419" t="s">
        <v>216</v>
      </c>
      <c r="P85" s="381" t="s">
        <v>217</v>
      </c>
      <c r="Q85" s="382" t="s">
        <v>55</v>
      </c>
      <c r="R85" s="422">
        <v>139</v>
      </c>
      <c r="S85" s="382" t="s">
        <v>112</v>
      </c>
      <c r="T85" s="421">
        <v>44572</v>
      </c>
      <c r="U85" s="421">
        <v>44926</v>
      </c>
      <c r="V85" s="589"/>
      <c r="W85" s="719"/>
      <c r="X85" s="721"/>
      <c r="Y85" s="703"/>
    </row>
    <row r="86" spans="1:25" ht="51" x14ac:dyDescent="0.25">
      <c r="A86" s="636"/>
      <c r="B86" s="683"/>
      <c r="C86" s="589"/>
      <c r="D86" s="712"/>
      <c r="E86" s="642"/>
      <c r="F86" s="1274"/>
      <c r="G86" s="1315"/>
      <c r="H86" s="692"/>
      <c r="I86" s="692"/>
      <c r="J86" s="692"/>
      <c r="K86" s="700"/>
      <c r="L86" s="692"/>
      <c r="M86" s="692"/>
      <c r="N86" s="1316"/>
      <c r="O86" s="419" t="s">
        <v>218</v>
      </c>
      <c r="P86" s="381" t="s">
        <v>219</v>
      </c>
      <c r="Q86" s="382" t="s">
        <v>55</v>
      </c>
      <c r="R86" s="422">
        <v>1770</v>
      </c>
      <c r="S86" s="382" t="s">
        <v>112</v>
      </c>
      <c r="T86" s="421">
        <v>44572</v>
      </c>
      <c r="U86" s="421">
        <v>44926</v>
      </c>
      <c r="V86" s="589"/>
      <c r="W86" s="719"/>
      <c r="X86" s="721"/>
      <c r="Y86" s="703"/>
    </row>
    <row r="87" spans="1:25" ht="63.75" x14ac:dyDescent="0.25">
      <c r="A87" s="636"/>
      <c r="B87" s="683"/>
      <c r="C87" s="589"/>
      <c r="D87" s="712"/>
      <c r="E87" s="642"/>
      <c r="F87" s="1274"/>
      <c r="G87" s="1315"/>
      <c r="H87" s="692"/>
      <c r="I87" s="692"/>
      <c r="J87" s="692"/>
      <c r="K87" s="700"/>
      <c r="L87" s="692"/>
      <c r="M87" s="692"/>
      <c r="N87" s="1316"/>
      <c r="O87" s="419" t="s">
        <v>220</v>
      </c>
      <c r="P87" s="381" t="s">
        <v>221</v>
      </c>
      <c r="Q87" s="382" t="s">
        <v>55</v>
      </c>
      <c r="R87" s="422">
        <v>1725</v>
      </c>
      <c r="S87" s="382" t="s">
        <v>112</v>
      </c>
      <c r="T87" s="421">
        <v>44572</v>
      </c>
      <c r="U87" s="421">
        <v>44926</v>
      </c>
      <c r="V87" s="589"/>
      <c r="W87" s="719"/>
      <c r="X87" s="721"/>
      <c r="Y87" s="703"/>
    </row>
    <row r="88" spans="1:25" ht="31.5" customHeight="1" x14ac:dyDescent="0.25">
      <c r="A88" s="636"/>
      <c r="B88" s="683"/>
      <c r="C88" s="589"/>
      <c r="D88" s="712"/>
      <c r="E88" s="642" t="s">
        <v>222</v>
      </c>
      <c r="F88" s="1274">
        <v>2395874162</v>
      </c>
      <c r="G88" s="1315"/>
      <c r="H88" s="692"/>
      <c r="I88" s="692"/>
      <c r="J88" s="692"/>
      <c r="K88" s="700"/>
      <c r="L88" s="692"/>
      <c r="M88" s="692"/>
      <c r="N88" s="1316" t="s">
        <v>223</v>
      </c>
      <c r="O88" s="696" t="s">
        <v>224</v>
      </c>
      <c r="P88" s="588" t="s">
        <v>225</v>
      </c>
      <c r="Q88" s="589" t="s">
        <v>55</v>
      </c>
      <c r="R88" s="704">
        <v>262</v>
      </c>
      <c r="S88" s="589" t="s">
        <v>112</v>
      </c>
      <c r="T88" s="698">
        <v>44572</v>
      </c>
      <c r="U88" s="698">
        <v>44926</v>
      </c>
      <c r="V88" s="382" t="s">
        <v>57</v>
      </c>
      <c r="W88" s="564">
        <v>208999428</v>
      </c>
      <c r="X88" s="425" t="s">
        <v>66</v>
      </c>
      <c r="Y88" s="703" t="s">
        <v>215</v>
      </c>
    </row>
    <row r="89" spans="1:25" ht="31.5" customHeight="1" x14ac:dyDescent="0.25">
      <c r="A89" s="636"/>
      <c r="B89" s="683"/>
      <c r="C89" s="589"/>
      <c r="D89" s="712"/>
      <c r="E89" s="642"/>
      <c r="F89" s="1274"/>
      <c r="G89" s="1315"/>
      <c r="H89" s="692"/>
      <c r="I89" s="692"/>
      <c r="J89" s="692"/>
      <c r="K89" s="700"/>
      <c r="L89" s="692"/>
      <c r="M89" s="692"/>
      <c r="N89" s="1316"/>
      <c r="O89" s="696"/>
      <c r="P89" s="588"/>
      <c r="Q89" s="589"/>
      <c r="R89" s="704"/>
      <c r="S89" s="589"/>
      <c r="T89" s="698"/>
      <c r="U89" s="698"/>
      <c r="V89" s="382" t="s">
        <v>159</v>
      </c>
      <c r="W89" s="564">
        <v>2172874734</v>
      </c>
      <c r="X89" s="425" t="s">
        <v>66</v>
      </c>
      <c r="Y89" s="703"/>
    </row>
    <row r="90" spans="1:25" ht="26.25" customHeight="1" x14ac:dyDescent="0.25">
      <c r="A90" s="636"/>
      <c r="B90" s="683"/>
      <c r="C90" s="589"/>
      <c r="D90" s="712"/>
      <c r="E90" s="642"/>
      <c r="F90" s="1274"/>
      <c r="G90" s="1315"/>
      <c r="H90" s="692"/>
      <c r="I90" s="692"/>
      <c r="J90" s="692"/>
      <c r="K90" s="700"/>
      <c r="L90" s="692"/>
      <c r="M90" s="692"/>
      <c r="N90" s="1316"/>
      <c r="O90" s="696"/>
      <c r="P90" s="588"/>
      <c r="Q90" s="589"/>
      <c r="R90" s="704"/>
      <c r="S90" s="589"/>
      <c r="T90" s="698"/>
      <c r="U90" s="698"/>
      <c r="V90" s="382" t="s">
        <v>62</v>
      </c>
      <c r="W90" s="564">
        <v>14000000</v>
      </c>
      <c r="X90" s="425" t="s">
        <v>66</v>
      </c>
      <c r="Y90" s="703"/>
    </row>
    <row r="91" spans="1:25" ht="63.75" x14ac:dyDescent="0.25">
      <c r="A91" s="636"/>
      <c r="B91" s="683"/>
      <c r="C91" s="589"/>
      <c r="D91" s="712"/>
      <c r="E91" s="393" t="s">
        <v>182</v>
      </c>
      <c r="F91" s="1285">
        <v>100000000</v>
      </c>
      <c r="G91" s="1315"/>
      <c r="H91" s="692"/>
      <c r="I91" s="692"/>
      <c r="J91" s="692"/>
      <c r="K91" s="700"/>
      <c r="L91" s="692"/>
      <c r="M91" s="692"/>
      <c r="N91" s="1316"/>
      <c r="O91" s="419" t="s">
        <v>226</v>
      </c>
      <c r="P91" s="381" t="s">
        <v>227</v>
      </c>
      <c r="Q91" s="382" t="s">
        <v>55</v>
      </c>
      <c r="R91" s="382">
        <v>108</v>
      </c>
      <c r="S91" s="382" t="s">
        <v>185</v>
      </c>
      <c r="T91" s="421">
        <v>44572</v>
      </c>
      <c r="U91" s="270">
        <v>44926</v>
      </c>
      <c r="V91" s="382" t="s">
        <v>57</v>
      </c>
      <c r="W91" s="564">
        <v>100000000</v>
      </c>
      <c r="X91" s="425" t="s">
        <v>66</v>
      </c>
      <c r="Y91" s="420" t="s">
        <v>186</v>
      </c>
    </row>
    <row r="92" spans="1:25" ht="76.5" x14ac:dyDescent="0.25">
      <c r="A92" s="636"/>
      <c r="B92" s="683"/>
      <c r="C92" s="589"/>
      <c r="D92" s="712"/>
      <c r="E92" s="642" t="s">
        <v>187</v>
      </c>
      <c r="F92" s="1274">
        <v>193980146</v>
      </c>
      <c r="G92" s="1315"/>
      <c r="H92" s="692"/>
      <c r="I92" s="692"/>
      <c r="J92" s="692"/>
      <c r="K92" s="700"/>
      <c r="L92" s="692"/>
      <c r="M92" s="692"/>
      <c r="N92" s="1316"/>
      <c r="O92" s="419" t="s">
        <v>228</v>
      </c>
      <c r="P92" s="381" t="s">
        <v>229</v>
      </c>
      <c r="Q92" s="382" t="s">
        <v>55</v>
      </c>
      <c r="R92" s="422">
        <v>58</v>
      </c>
      <c r="S92" s="382" t="s">
        <v>112</v>
      </c>
      <c r="T92" s="421">
        <v>44572</v>
      </c>
      <c r="U92" s="421">
        <v>44926</v>
      </c>
      <c r="V92" s="382" t="s">
        <v>57</v>
      </c>
      <c r="W92" s="564">
        <v>175648258</v>
      </c>
      <c r="X92" s="425" t="s">
        <v>66</v>
      </c>
      <c r="Y92" s="703" t="s">
        <v>215</v>
      </c>
    </row>
    <row r="93" spans="1:25" ht="76.5" x14ac:dyDescent="0.25">
      <c r="A93" s="636"/>
      <c r="B93" s="683"/>
      <c r="C93" s="589"/>
      <c r="D93" s="712"/>
      <c r="E93" s="642"/>
      <c r="F93" s="1274"/>
      <c r="G93" s="1315"/>
      <c r="H93" s="692"/>
      <c r="I93" s="692"/>
      <c r="J93" s="692"/>
      <c r="K93" s="700"/>
      <c r="L93" s="692"/>
      <c r="M93" s="692"/>
      <c r="N93" s="1316"/>
      <c r="O93" s="419" t="s">
        <v>230</v>
      </c>
      <c r="P93" s="381" t="s">
        <v>231</v>
      </c>
      <c r="Q93" s="382" t="s">
        <v>55</v>
      </c>
      <c r="R93" s="422">
        <v>55</v>
      </c>
      <c r="S93" s="382" t="s">
        <v>112</v>
      </c>
      <c r="T93" s="421">
        <v>44572</v>
      </c>
      <c r="U93" s="421">
        <v>44926</v>
      </c>
      <c r="V93" s="382" t="s">
        <v>62</v>
      </c>
      <c r="W93" s="564">
        <v>18331888</v>
      </c>
      <c r="X93" s="425" t="s">
        <v>66</v>
      </c>
      <c r="Y93" s="703"/>
    </row>
    <row r="94" spans="1:25" ht="36.75" customHeight="1" x14ac:dyDescent="0.25">
      <c r="A94" s="636"/>
      <c r="B94" s="683"/>
      <c r="C94" s="589"/>
      <c r="D94" s="712"/>
      <c r="E94" s="642" t="s">
        <v>232</v>
      </c>
      <c r="F94" s="1274">
        <v>3257461923</v>
      </c>
      <c r="G94" s="1315"/>
      <c r="H94" s="692"/>
      <c r="I94" s="692"/>
      <c r="J94" s="692"/>
      <c r="K94" s="700"/>
      <c r="L94" s="692"/>
      <c r="M94" s="692"/>
      <c r="N94" s="1316" t="s">
        <v>85</v>
      </c>
      <c r="O94" s="696" t="s">
        <v>233</v>
      </c>
      <c r="P94" s="588" t="s">
        <v>234</v>
      </c>
      <c r="Q94" s="589" t="s">
        <v>55</v>
      </c>
      <c r="R94" s="589">
        <v>402</v>
      </c>
      <c r="S94" s="589" t="s">
        <v>112</v>
      </c>
      <c r="T94" s="698">
        <v>44572</v>
      </c>
      <c r="U94" s="698">
        <v>44926</v>
      </c>
      <c r="V94" s="382" t="s">
        <v>57</v>
      </c>
      <c r="W94" s="564">
        <v>49836810</v>
      </c>
      <c r="X94" s="425" t="s">
        <v>66</v>
      </c>
      <c r="Y94" s="703" t="s">
        <v>215</v>
      </c>
    </row>
    <row r="95" spans="1:25" ht="28.5" customHeight="1" x14ac:dyDescent="0.25">
      <c r="A95" s="636"/>
      <c r="B95" s="683"/>
      <c r="C95" s="589"/>
      <c r="D95" s="712"/>
      <c r="E95" s="642"/>
      <c r="F95" s="1274"/>
      <c r="G95" s="1315"/>
      <c r="H95" s="692"/>
      <c r="I95" s="692"/>
      <c r="J95" s="692"/>
      <c r="K95" s="700"/>
      <c r="L95" s="692"/>
      <c r="M95" s="692"/>
      <c r="N95" s="1316"/>
      <c r="O95" s="696"/>
      <c r="P95" s="588"/>
      <c r="Q95" s="589"/>
      <c r="R95" s="589"/>
      <c r="S95" s="589"/>
      <c r="T95" s="698"/>
      <c r="U95" s="698"/>
      <c r="V95" s="382" t="s">
        <v>62</v>
      </c>
      <c r="W95" s="564">
        <v>10000000</v>
      </c>
      <c r="X95" s="425" t="s">
        <v>66</v>
      </c>
      <c r="Y95" s="703"/>
    </row>
    <row r="96" spans="1:25" ht="39" customHeight="1" x14ac:dyDescent="0.25">
      <c r="A96" s="636"/>
      <c r="B96" s="683"/>
      <c r="C96" s="589"/>
      <c r="D96" s="712"/>
      <c r="E96" s="642"/>
      <c r="F96" s="1274"/>
      <c r="G96" s="1315"/>
      <c r="H96" s="692"/>
      <c r="I96" s="692"/>
      <c r="J96" s="692"/>
      <c r="K96" s="700"/>
      <c r="L96" s="692"/>
      <c r="M96" s="692"/>
      <c r="N96" s="1316"/>
      <c r="O96" s="696"/>
      <c r="P96" s="588"/>
      <c r="Q96" s="589"/>
      <c r="R96" s="589"/>
      <c r="S96" s="589"/>
      <c r="T96" s="698"/>
      <c r="U96" s="698"/>
      <c r="V96" s="382" t="s">
        <v>159</v>
      </c>
      <c r="W96" s="564">
        <v>3197625113</v>
      </c>
      <c r="X96" s="425" t="s">
        <v>66</v>
      </c>
      <c r="Y96" s="703"/>
    </row>
    <row r="97" spans="1:25" ht="39" customHeight="1" x14ac:dyDescent="0.25">
      <c r="A97" s="636"/>
      <c r="B97" s="683"/>
      <c r="C97" s="589"/>
      <c r="D97" s="712"/>
      <c r="E97" s="642" t="s">
        <v>235</v>
      </c>
      <c r="F97" s="1274">
        <v>2286444339</v>
      </c>
      <c r="G97" s="1315"/>
      <c r="H97" s="692"/>
      <c r="I97" s="692"/>
      <c r="J97" s="692"/>
      <c r="K97" s="700"/>
      <c r="L97" s="692"/>
      <c r="M97" s="692"/>
      <c r="N97" s="1316"/>
      <c r="O97" s="696" t="s">
        <v>233</v>
      </c>
      <c r="P97" s="588" t="s">
        <v>236</v>
      </c>
      <c r="Q97" s="589" t="s">
        <v>55</v>
      </c>
      <c r="R97" s="589">
        <v>279</v>
      </c>
      <c r="S97" s="589" t="s">
        <v>112</v>
      </c>
      <c r="T97" s="698">
        <v>44572</v>
      </c>
      <c r="U97" s="698">
        <v>44926</v>
      </c>
      <c r="V97" s="382" t="s">
        <v>57</v>
      </c>
      <c r="W97" s="564">
        <v>1208569297</v>
      </c>
      <c r="X97" s="425" t="s">
        <v>66</v>
      </c>
      <c r="Y97" s="703" t="s">
        <v>215</v>
      </c>
    </row>
    <row r="98" spans="1:25" ht="24.75" customHeight="1" x14ac:dyDescent="0.25">
      <c r="A98" s="636"/>
      <c r="B98" s="683"/>
      <c r="C98" s="589"/>
      <c r="D98" s="712"/>
      <c r="E98" s="642"/>
      <c r="F98" s="1274"/>
      <c r="G98" s="1315"/>
      <c r="H98" s="692"/>
      <c r="I98" s="692"/>
      <c r="J98" s="692"/>
      <c r="K98" s="700"/>
      <c r="L98" s="692"/>
      <c r="M98" s="692"/>
      <c r="N98" s="1316"/>
      <c r="O98" s="696"/>
      <c r="P98" s="588"/>
      <c r="Q98" s="589"/>
      <c r="R98" s="589"/>
      <c r="S98" s="589"/>
      <c r="T98" s="698"/>
      <c r="U98" s="698"/>
      <c r="V98" s="382" t="s">
        <v>62</v>
      </c>
      <c r="W98" s="564">
        <v>12000000</v>
      </c>
      <c r="X98" s="425" t="s">
        <v>66</v>
      </c>
      <c r="Y98" s="703"/>
    </row>
    <row r="99" spans="1:25" ht="30" customHeight="1" x14ac:dyDescent="0.25">
      <c r="A99" s="636"/>
      <c r="B99" s="683"/>
      <c r="C99" s="589"/>
      <c r="D99" s="712"/>
      <c r="E99" s="642"/>
      <c r="F99" s="1274"/>
      <c r="G99" s="1315"/>
      <c r="H99" s="692"/>
      <c r="I99" s="692"/>
      <c r="J99" s="692"/>
      <c r="K99" s="700"/>
      <c r="L99" s="692"/>
      <c r="M99" s="692"/>
      <c r="N99" s="1316"/>
      <c r="O99" s="696"/>
      <c r="P99" s="588"/>
      <c r="Q99" s="589"/>
      <c r="R99" s="589"/>
      <c r="S99" s="589"/>
      <c r="T99" s="698"/>
      <c r="U99" s="698"/>
      <c r="V99" s="382" t="s">
        <v>159</v>
      </c>
      <c r="W99" s="564">
        <v>1065875042</v>
      </c>
      <c r="X99" s="425" t="s">
        <v>66</v>
      </c>
      <c r="Y99" s="703"/>
    </row>
    <row r="100" spans="1:25" ht="51" x14ac:dyDescent="0.25">
      <c r="A100" s="636"/>
      <c r="B100" s="683"/>
      <c r="C100" s="589"/>
      <c r="D100" s="712"/>
      <c r="E100" s="642" t="s">
        <v>237</v>
      </c>
      <c r="F100" s="1274">
        <v>3399308865</v>
      </c>
      <c r="G100" s="1315"/>
      <c r="H100" s="692"/>
      <c r="I100" s="692"/>
      <c r="J100" s="692"/>
      <c r="K100" s="700"/>
      <c r="L100" s="692"/>
      <c r="M100" s="692"/>
      <c r="N100" s="1316"/>
      <c r="O100" s="419" t="s">
        <v>238</v>
      </c>
      <c r="P100" s="381" t="s">
        <v>239</v>
      </c>
      <c r="Q100" s="382" t="s">
        <v>55</v>
      </c>
      <c r="R100" s="422">
        <v>67</v>
      </c>
      <c r="S100" s="382" t="s">
        <v>112</v>
      </c>
      <c r="T100" s="421">
        <v>44572</v>
      </c>
      <c r="U100" s="421">
        <v>44926</v>
      </c>
      <c r="V100" s="382" t="s">
        <v>57</v>
      </c>
      <c r="W100" s="564">
        <v>181683754</v>
      </c>
      <c r="X100" s="425" t="s">
        <v>66</v>
      </c>
      <c r="Y100" s="703" t="s">
        <v>215</v>
      </c>
    </row>
    <row r="101" spans="1:25" ht="51" x14ac:dyDescent="0.25">
      <c r="A101" s="636"/>
      <c r="B101" s="683"/>
      <c r="C101" s="589"/>
      <c r="D101" s="712"/>
      <c r="E101" s="642"/>
      <c r="F101" s="1274"/>
      <c r="G101" s="1315"/>
      <c r="H101" s="692"/>
      <c r="I101" s="692"/>
      <c r="J101" s="692"/>
      <c r="K101" s="700"/>
      <c r="L101" s="692"/>
      <c r="M101" s="692"/>
      <c r="N101" s="1316"/>
      <c r="O101" s="419" t="s">
        <v>240</v>
      </c>
      <c r="P101" s="381" t="s">
        <v>241</v>
      </c>
      <c r="Q101" s="382" t="s">
        <v>55</v>
      </c>
      <c r="R101" s="422">
        <v>1230</v>
      </c>
      <c r="S101" s="382" t="s">
        <v>112</v>
      </c>
      <c r="T101" s="421">
        <v>44572</v>
      </c>
      <c r="U101" s="421">
        <v>44926</v>
      </c>
      <c r="V101" s="382" t="s">
        <v>62</v>
      </c>
      <c r="W101" s="564">
        <v>20000000</v>
      </c>
      <c r="X101" s="425" t="s">
        <v>66</v>
      </c>
      <c r="Y101" s="703"/>
    </row>
    <row r="102" spans="1:25" ht="25.5" x14ac:dyDescent="0.25">
      <c r="A102" s="636"/>
      <c r="B102" s="683"/>
      <c r="C102" s="589"/>
      <c r="D102" s="712"/>
      <c r="E102" s="642"/>
      <c r="F102" s="1274"/>
      <c r="G102" s="1315"/>
      <c r="H102" s="692"/>
      <c r="I102" s="692"/>
      <c r="J102" s="692"/>
      <c r="K102" s="700"/>
      <c r="L102" s="692"/>
      <c r="M102" s="692"/>
      <c r="N102" s="1316"/>
      <c r="O102" s="419" t="s">
        <v>242</v>
      </c>
      <c r="P102" s="381" t="s">
        <v>243</v>
      </c>
      <c r="Q102" s="382" t="s">
        <v>55</v>
      </c>
      <c r="R102" s="422">
        <v>107000</v>
      </c>
      <c r="S102" s="382" t="s">
        <v>112</v>
      </c>
      <c r="T102" s="421">
        <v>44572</v>
      </c>
      <c r="U102" s="421">
        <v>44926</v>
      </c>
      <c r="V102" s="382" t="s">
        <v>159</v>
      </c>
      <c r="W102" s="564">
        <v>3197625111</v>
      </c>
      <c r="X102" s="425" t="s">
        <v>66</v>
      </c>
      <c r="Y102" s="703"/>
    </row>
    <row r="103" spans="1:25" ht="51.75" customHeight="1" x14ac:dyDescent="0.25">
      <c r="A103" s="636"/>
      <c r="B103" s="683"/>
      <c r="C103" s="589"/>
      <c r="D103" s="712"/>
      <c r="E103" s="642" t="s">
        <v>70</v>
      </c>
      <c r="F103" s="1274">
        <v>1015794656</v>
      </c>
      <c r="G103" s="1315"/>
      <c r="H103" s="692"/>
      <c r="I103" s="692"/>
      <c r="J103" s="692"/>
      <c r="K103" s="700"/>
      <c r="L103" s="692"/>
      <c r="M103" s="692"/>
      <c r="N103" s="1316"/>
      <c r="O103" s="419" t="s">
        <v>244</v>
      </c>
      <c r="P103" s="381" t="s">
        <v>245</v>
      </c>
      <c r="Q103" s="382" t="s">
        <v>55</v>
      </c>
      <c r="R103" s="422">
        <v>5300</v>
      </c>
      <c r="S103" s="382" t="s">
        <v>112</v>
      </c>
      <c r="T103" s="421">
        <v>44572</v>
      </c>
      <c r="U103" s="421">
        <v>44926</v>
      </c>
      <c r="V103" s="382" t="s">
        <v>57</v>
      </c>
      <c r="W103" s="564">
        <v>1001794656</v>
      </c>
      <c r="X103" s="425" t="s">
        <v>66</v>
      </c>
      <c r="Y103" s="703" t="s">
        <v>215</v>
      </c>
    </row>
    <row r="104" spans="1:25" ht="47.25" customHeight="1" thickBot="1" x14ac:dyDescent="0.3">
      <c r="A104" s="636"/>
      <c r="B104" s="708"/>
      <c r="C104" s="710"/>
      <c r="D104" s="713"/>
      <c r="E104" s="726"/>
      <c r="F104" s="1287"/>
      <c r="G104" s="1321"/>
      <c r="H104" s="723"/>
      <c r="I104" s="723"/>
      <c r="J104" s="723"/>
      <c r="K104" s="725"/>
      <c r="L104" s="723"/>
      <c r="M104" s="723"/>
      <c r="N104" s="1322"/>
      <c r="O104" s="360" t="s">
        <v>207</v>
      </c>
      <c r="P104" s="271" t="s">
        <v>208</v>
      </c>
      <c r="Q104" s="424" t="s">
        <v>55</v>
      </c>
      <c r="R104" s="424">
        <v>4</v>
      </c>
      <c r="S104" s="424" t="s">
        <v>56</v>
      </c>
      <c r="T104" s="272">
        <v>44572</v>
      </c>
      <c r="U104" s="272">
        <v>44926</v>
      </c>
      <c r="V104" s="424" t="s">
        <v>62</v>
      </c>
      <c r="W104" s="565">
        <v>14000000</v>
      </c>
      <c r="X104" s="273" t="s">
        <v>66</v>
      </c>
      <c r="Y104" s="727"/>
    </row>
    <row r="105" spans="1:25" ht="155.25" customHeight="1" x14ac:dyDescent="0.25">
      <c r="A105" s="636"/>
      <c r="B105" s="654" t="s">
        <v>246</v>
      </c>
      <c r="C105" s="729" t="s">
        <v>247</v>
      </c>
      <c r="D105" s="735">
        <v>3</v>
      </c>
      <c r="E105" s="444" t="s">
        <v>248</v>
      </c>
      <c r="F105" s="1288">
        <v>128199629</v>
      </c>
      <c r="G105" s="1323" t="s">
        <v>249</v>
      </c>
      <c r="H105" s="463" t="s">
        <v>249</v>
      </c>
      <c r="I105" s="274" t="s">
        <v>249</v>
      </c>
      <c r="J105" s="274" t="s">
        <v>150</v>
      </c>
      <c r="K105" s="274" t="s">
        <v>150</v>
      </c>
      <c r="L105" s="274" t="s">
        <v>150</v>
      </c>
      <c r="M105" s="274" t="s">
        <v>150</v>
      </c>
      <c r="N105" s="1324" t="s">
        <v>150</v>
      </c>
      <c r="O105" s="737" t="s">
        <v>250</v>
      </c>
      <c r="P105" s="584" t="s">
        <v>251</v>
      </c>
      <c r="Q105" s="729" t="s">
        <v>55</v>
      </c>
      <c r="R105" s="729">
        <v>2</v>
      </c>
      <c r="S105" s="729" t="s">
        <v>88</v>
      </c>
      <c r="T105" s="730">
        <v>44621</v>
      </c>
      <c r="U105" s="730">
        <v>44926</v>
      </c>
      <c r="V105" s="275" t="s">
        <v>57</v>
      </c>
      <c r="W105" s="566">
        <v>128199629</v>
      </c>
      <c r="X105" s="428" t="s">
        <v>66</v>
      </c>
      <c r="Y105" s="728" t="s">
        <v>160</v>
      </c>
    </row>
    <row r="106" spans="1:25" ht="132.75" customHeight="1" x14ac:dyDescent="0.25">
      <c r="A106" s="636"/>
      <c r="B106" s="595"/>
      <c r="C106" s="666"/>
      <c r="D106" s="601"/>
      <c r="E106" s="324" t="s">
        <v>252</v>
      </c>
      <c r="F106" s="1289">
        <v>161800371</v>
      </c>
      <c r="G106" s="1309" t="s">
        <v>249</v>
      </c>
      <c r="H106" s="456" t="s">
        <v>249</v>
      </c>
      <c r="I106" s="454" t="s">
        <v>249</v>
      </c>
      <c r="J106" s="454" t="s">
        <v>150</v>
      </c>
      <c r="K106" s="454" t="s">
        <v>150</v>
      </c>
      <c r="L106" s="454" t="s">
        <v>150</v>
      </c>
      <c r="M106" s="454" t="s">
        <v>150</v>
      </c>
      <c r="N106" s="1310" t="s">
        <v>150</v>
      </c>
      <c r="O106" s="669"/>
      <c r="P106" s="598"/>
      <c r="Q106" s="666"/>
      <c r="R106" s="666"/>
      <c r="S106" s="666"/>
      <c r="T106" s="673"/>
      <c r="U106" s="673"/>
      <c r="V106" s="261" t="s">
        <v>57</v>
      </c>
      <c r="W106" s="564">
        <v>161800371</v>
      </c>
      <c r="X106" s="404" t="s">
        <v>66</v>
      </c>
      <c r="Y106" s="675" t="s">
        <v>160</v>
      </c>
    </row>
    <row r="107" spans="1:25" ht="120" customHeight="1" x14ac:dyDescent="0.25">
      <c r="A107" s="636"/>
      <c r="B107" s="595"/>
      <c r="C107" s="666"/>
      <c r="D107" s="601"/>
      <c r="E107" s="324" t="s">
        <v>253</v>
      </c>
      <c r="F107" s="1289">
        <v>100000000</v>
      </c>
      <c r="G107" s="1309" t="s">
        <v>249</v>
      </c>
      <c r="H107" s="456" t="s">
        <v>249</v>
      </c>
      <c r="I107" s="454" t="s">
        <v>249</v>
      </c>
      <c r="J107" s="454" t="s">
        <v>150</v>
      </c>
      <c r="K107" s="454" t="s">
        <v>150</v>
      </c>
      <c r="L107" s="454" t="s">
        <v>150</v>
      </c>
      <c r="M107" s="454" t="s">
        <v>150</v>
      </c>
      <c r="N107" s="1310" t="s">
        <v>150</v>
      </c>
      <c r="O107" s="669"/>
      <c r="P107" s="598"/>
      <c r="Q107" s="666"/>
      <c r="R107" s="666"/>
      <c r="S107" s="666"/>
      <c r="T107" s="673"/>
      <c r="U107" s="673"/>
      <c r="V107" s="261" t="s">
        <v>159</v>
      </c>
      <c r="W107" s="564">
        <v>100000000</v>
      </c>
      <c r="X107" s="404" t="s">
        <v>66</v>
      </c>
      <c r="Y107" s="675" t="s">
        <v>160</v>
      </c>
    </row>
    <row r="108" spans="1:25" ht="92.25" customHeight="1" x14ac:dyDescent="0.25">
      <c r="A108" s="636"/>
      <c r="B108" s="595"/>
      <c r="C108" s="666"/>
      <c r="D108" s="601"/>
      <c r="E108" s="324" t="s">
        <v>254</v>
      </c>
      <c r="F108" s="1289">
        <v>250000000</v>
      </c>
      <c r="G108" s="1309" t="s">
        <v>249</v>
      </c>
      <c r="H108" s="456" t="s">
        <v>249</v>
      </c>
      <c r="I108" s="454" t="s">
        <v>249</v>
      </c>
      <c r="J108" s="454" t="s">
        <v>150</v>
      </c>
      <c r="K108" s="454" t="s">
        <v>150</v>
      </c>
      <c r="L108" s="454" t="s">
        <v>150</v>
      </c>
      <c r="M108" s="454" t="s">
        <v>150</v>
      </c>
      <c r="N108" s="1310" t="s">
        <v>150</v>
      </c>
      <c r="O108" s="669"/>
      <c r="P108" s="598"/>
      <c r="Q108" s="666"/>
      <c r="R108" s="666"/>
      <c r="S108" s="666"/>
      <c r="T108" s="673"/>
      <c r="U108" s="673"/>
      <c r="V108" s="261" t="s">
        <v>159</v>
      </c>
      <c r="W108" s="564">
        <v>250000000</v>
      </c>
      <c r="X108" s="404" t="s">
        <v>66</v>
      </c>
      <c r="Y108" s="675" t="s">
        <v>160</v>
      </c>
    </row>
    <row r="109" spans="1:25" ht="85.5" customHeight="1" thickBot="1" x14ac:dyDescent="0.3">
      <c r="A109" s="637"/>
      <c r="B109" s="655"/>
      <c r="C109" s="734"/>
      <c r="D109" s="736"/>
      <c r="E109" s="325" t="s">
        <v>255</v>
      </c>
      <c r="F109" s="1290">
        <v>250000000</v>
      </c>
      <c r="G109" s="1325" t="s">
        <v>249</v>
      </c>
      <c r="H109" s="462" t="s">
        <v>249</v>
      </c>
      <c r="I109" s="441" t="s">
        <v>249</v>
      </c>
      <c r="J109" s="441" t="s">
        <v>150</v>
      </c>
      <c r="K109" s="441" t="s">
        <v>150</v>
      </c>
      <c r="L109" s="441" t="s">
        <v>150</v>
      </c>
      <c r="M109" s="441" t="s">
        <v>150</v>
      </c>
      <c r="N109" s="1326" t="s">
        <v>150</v>
      </c>
      <c r="O109" s="361" t="s">
        <v>256</v>
      </c>
      <c r="P109" s="377" t="s">
        <v>257</v>
      </c>
      <c r="Q109" s="431" t="s">
        <v>55</v>
      </c>
      <c r="R109" s="277">
        <v>1</v>
      </c>
      <c r="S109" s="431" t="s">
        <v>88</v>
      </c>
      <c r="T109" s="278">
        <v>44621</v>
      </c>
      <c r="U109" s="278">
        <v>44926</v>
      </c>
      <c r="V109" s="279" t="s">
        <v>258</v>
      </c>
      <c r="W109" s="567">
        <v>250000000</v>
      </c>
      <c r="X109" s="447" t="s">
        <v>66</v>
      </c>
      <c r="Y109" s="448" t="s">
        <v>160</v>
      </c>
    </row>
    <row r="110" spans="1:25" ht="60.75" customHeight="1" x14ac:dyDescent="0.25">
      <c r="A110" s="731" t="s">
        <v>259</v>
      </c>
      <c r="B110" s="594" t="s">
        <v>260</v>
      </c>
      <c r="C110" s="665" t="s">
        <v>261</v>
      </c>
      <c r="D110" s="600">
        <v>3000</v>
      </c>
      <c r="E110" s="641" t="s">
        <v>262</v>
      </c>
      <c r="F110" s="1291">
        <v>10719191000</v>
      </c>
      <c r="G110" s="1307" t="s">
        <v>249</v>
      </c>
      <c r="H110" s="259" t="s">
        <v>150</v>
      </c>
      <c r="I110" s="258" t="s">
        <v>249</v>
      </c>
      <c r="J110" s="258" t="s">
        <v>150</v>
      </c>
      <c r="K110" s="258" t="s">
        <v>150</v>
      </c>
      <c r="L110" s="258" t="s">
        <v>150</v>
      </c>
      <c r="M110" s="258" t="s">
        <v>150</v>
      </c>
      <c r="N110" s="1308" t="s">
        <v>150</v>
      </c>
      <c r="O110" s="732" t="s">
        <v>263</v>
      </c>
      <c r="P110" s="740" t="s">
        <v>264</v>
      </c>
      <c r="Q110" s="742" t="s">
        <v>55</v>
      </c>
      <c r="R110" s="744">
        <v>130500</v>
      </c>
      <c r="S110" s="746" t="s">
        <v>112</v>
      </c>
      <c r="T110" s="748">
        <v>44621</v>
      </c>
      <c r="U110" s="738">
        <v>44926</v>
      </c>
      <c r="V110" s="260" t="s">
        <v>159</v>
      </c>
      <c r="W110" s="568">
        <v>9529191000</v>
      </c>
      <c r="X110" s="280" t="s">
        <v>265</v>
      </c>
      <c r="Y110" s="674" t="s">
        <v>160</v>
      </c>
    </row>
    <row r="111" spans="1:25" ht="55.5" customHeight="1" x14ac:dyDescent="0.25">
      <c r="A111" s="731"/>
      <c r="B111" s="595"/>
      <c r="C111" s="666"/>
      <c r="D111" s="601"/>
      <c r="E111" s="642"/>
      <c r="F111" s="1282"/>
      <c r="G111" s="1309" t="s">
        <v>249</v>
      </c>
      <c r="H111" s="456" t="s">
        <v>150</v>
      </c>
      <c r="I111" s="454" t="s">
        <v>249</v>
      </c>
      <c r="J111" s="454" t="s">
        <v>150</v>
      </c>
      <c r="K111" s="454" t="s">
        <v>150</v>
      </c>
      <c r="L111" s="454" t="s">
        <v>150</v>
      </c>
      <c r="M111" s="454" t="s">
        <v>150</v>
      </c>
      <c r="N111" s="1310" t="s">
        <v>150</v>
      </c>
      <c r="O111" s="733"/>
      <c r="P111" s="741"/>
      <c r="Q111" s="743"/>
      <c r="R111" s="745"/>
      <c r="S111" s="747"/>
      <c r="T111" s="749"/>
      <c r="U111" s="739"/>
      <c r="V111" s="404" t="s">
        <v>57</v>
      </c>
      <c r="W111" s="452">
        <v>1190000000</v>
      </c>
      <c r="X111" s="404" t="s">
        <v>66</v>
      </c>
      <c r="Y111" s="675"/>
    </row>
    <row r="112" spans="1:25" ht="51" x14ac:dyDescent="0.25">
      <c r="A112" s="731"/>
      <c r="B112" s="595"/>
      <c r="C112" s="666"/>
      <c r="D112" s="601"/>
      <c r="E112" s="412" t="s">
        <v>266</v>
      </c>
      <c r="F112" s="1292">
        <v>768000000</v>
      </c>
      <c r="G112" s="1309" t="s">
        <v>249</v>
      </c>
      <c r="H112" s="456" t="s">
        <v>150</v>
      </c>
      <c r="I112" s="454" t="s">
        <v>249</v>
      </c>
      <c r="J112" s="454" t="s">
        <v>150</v>
      </c>
      <c r="K112" s="454" t="s">
        <v>150</v>
      </c>
      <c r="L112" s="454" t="s">
        <v>150</v>
      </c>
      <c r="M112" s="454" t="s">
        <v>150</v>
      </c>
      <c r="N112" s="1310" t="s">
        <v>150</v>
      </c>
      <c r="O112" s="669"/>
      <c r="P112" s="598" t="s">
        <v>267</v>
      </c>
      <c r="Q112" s="666" t="s">
        <v>55</v>
      </c>
      <c r="R112" s="679">
        <v>100</v>
      </c>
      <c r="S112" s="666" t="s">
        <v>112</v>
      </c>
      <c r="T112" s="673">
        <v>44621</v>
      </c>
      <c r="U112" s="673">
        <v>44926</v>
      </c>
      <c r="V112" s="261" t="s">
        <v>57</v>
      </c>
      <c r="W112" s="564">
        <v>768000000</v>
      </c>
      <c r="X112" s="404" t="s">
        <v>66</v>
      </c>
      <c r="Y112" s="411" t="s">
        <v>160</v>
      </c>
    </row>
    <row r="113" spans="1:25" ht="51" x14ac:dyDescent="0.25">
      <c r="A113" s="731"/>
      <c r="B113" s="595"/>
      <c r="C113" s="666"/>
      <c r="D113" s="601"/>
      <c r="E113" s="412" t="s">
        <v>268</v>
      </c>
      <c r="F113" s="1292">
        <v>700000000</v>
      </c>
      <c r="G113" s="1309" t="s">
        <v>249</v>
      </c>
      <c r="H113" s="456" t="s">
        <v>150</v>
      </c>
      <c r="I113" s="454" t="s">
        <v>249</v>
      </c>
      <c r="J113" s="454" t="s">
        <v>150</v>
      </c>
      <c r="K113" s="454" t="s">
        <v>150</v>
      </c>
      <c r="L113" s="454" t="s">
        <v>150</v>
      </c>
      <c r="M113" s="454" t="s">
        <v>150</v>
      </c>
      <c r="N113" s="1310" t="s">
        <v>150</v>
      </c>
      <c r="O113" s="669"/>
      <c r="P113" s="598"/>
      <c r="Q113" s="666"/>
      <c r="R113" s="679"/>
      <c r="S113" s="666"/>
      <c r="T113" s="673"/>
      <c r="U113" s="673"/>
      <c r="V113" s="261" t="s">
        <v>57</v>
      </c>
      <c r="W113" s="564">
        <v>700000000</v>
      </c>
      <c r="X113" s="435" t="s">
        <v>269</v>
      </c>
      <c r="Y113" s="411" t="s">
        <v>160</v>
      </c>
    </row>
    <row r="114" spans="1:25" ht="51" x14ac:dyDescent="0.25">
      <c r="A114" s="731"/>
      <c r="B114" s="595"/>
      <c r="C114" s="666"/>
      <c r="D114" s="601"/>
      <c r="E114" s="676" t="s">
        <v>270</v>
      </c>
      <c r="F114" s="1282">
        <v>3125242827</v>
      </c>
      <c r="G114" s="1309" t="s">
        <v>249</v>
      </c>
      <c r="H114" s="456" t="s">
        <v>150</v>
      </c>
      <c r="I114" s="454" t="s">
        <v>249</v>
      </c>
      <c r="J114" s="454" t="s">
        <v>150</v>
      </c>
      <c r="K114" s="454" t="s">
        <v>150</v>
      </c>
      <c r="L114" s="454" t="s">
        <v>150</v>
      </c>
      <c r="M114" s="454" t="s">
        <v>150</v>
      </c>
      <c r="N114" s="1310" t="s">
        <v>150</v>
      </c>
      <c r="O114" s="669" t="s">
        <v>271</v>
      </c>
      <c r="P114" s="598" t="s">
        <v>272</v>
      </c>
      <c r="Q114" s="666" t="s">
        <v>55</v>
      </c>
      <c r="R114" s="679">
        <v>800</v>
      </c>
      <c r="S114" s="666" t="s">
        <v>112</v>
      </c>
      <c r="T114" s="673">
        <v>44621</v>
      </c>
      <c r="U114" s="673">
        <v>44926</v>
      </c>
      <c r="V114" s="261" t="s">
        <v>57</v>
      </c>
      <c r="W114" s="564">
        <v>524242827</v>
      </c>
      <c r="X114" s="404" t="s">
        <v>66</v>
      </c>
      <c r="Y114" s="411" t="s">
        <v>160</v>
      </c>
    </row>
    <row r="115" spans="1:25" ht="234" customHeight="1" x14ac:dyDescent="0.25">
      <c r="A115" s="731"/>
      <c r="B115" s="595"/>
      <c r="C115" s="666"/>
      <c r="D115" s="601"/>
      <c r="E115" s="676"/>
      <c r="F115" s="1282"/>
      <c r="G115" s="1309" t="s">
        <v>249</v>
      </c>
      <c r="H115" s="456" t="s">
        <v>150</v>
      </c>
      <c r="I115" s="454" t="s">
        <v>249</v>
      </c>
      <c r="J115" s="454" t="s">
        <v>150</v>
      </c>
      <c r="K115" s="454" t="s">
        <v>150</v>
      </c>
      <c r="L115" s="454" t="s">
        <v>150</v>
      </c>
      <c r="M115" s="454" t="s">
        <v>150</v>
      </c>
      <c r="N115" s="1310" t="s">
        <v>150</v>
      </c>
      <c r="O115" s="669"/>
      <c r="P115" s="598"/>
      <c r="Q115" s="666"/>
      <c r="R115" s="679"/>
      <c r="S115" s="666"/>
      <c r="T115" s="673"/>
      <c r="U115" s="673"/>
      <c r="V115" s="261" t="s">
        <v>159</v>
      </c>
      <c r="W115" s="564">
        <v>1001000000</v>
      </c>
      <c r="X115" s="404" t="s">
        <v>66</v>
      </c>
      <c r="Y115" s="411" t="s">
        <v>160</v>
      </c>
    </row>
    <row r="116" spans="1:25" ht="51" x14ac:dyDescent="0.25">
      <c r="A116" s="731"/>
      <c r="B116" s="595"/>
      <c r="C116" s="666"/>
      <c r="D116" s="601"/>
      <c r="E116" s="676"/>
      <c r="F116" s="1282"/>
      <c r="G116" s="1309" t="s">
        <v>249</v>
      </c>
      <c r="H116" s="456" t="s">
        <v>150</v>
      </c>
      <c r="I116" s="454" t="s">
        <v>249</v>
      </c>
      <c r="J116" s="454" t="s">
        <v>150</v>
      </c>
      <c r="K116" s="454" t="s">
        <v>150</v>
      </c>
      <c r="L116" s="454" t="s">
        <v>150</v>
      </c>
      <c r="M116" s="454" t="s">
        <v>150</v>
      </c>
      <c r="N116" s="1310" t="s">
        <v>150</v>
      </c>
      <c r="O116" s="669"/>
      <c r="P116" s="598"/>
      <c r="Q116" s="666"/>
      <c r="R116" s="679"/>
      <c r="S116" s="666"/>
      <c r="T116" s="673"/>
      <c r="U116" s="673"/>
      <c r="V116" s="261" t="s">
        <v>159</v>
      </c>
      <c r="W116" s="564">
        <v>1600000000</v>
      </c>
      <c r="X116" s="404" t="s">
        <v>273</v>
      </c>
      <c r="Y116" s="411" t="s">
        <v>160</v>
      </c>
    </row>
    <row r="117" spans="1:25" ht="228" customHeight="1" x14ac:dyDescent="0.25">
      <c r="A117" s="731"/>
      <c r="B117" s="595"/>
      <c r="C117" s="666"/>
      <c r="D117" s="601"/>
      <c r="E117" s="676" t="s">
        <v>274</v>
      </c>
      <c r="F117" s="1282">
        <v>120000000</v>
      </c>
      <c r="G117" s="1309" t="s">
        <v>150</v>
      </c>
      <c r="H117" s="456" t="s">
        <v>150</v>
      </c>
      <c r="I117" s="454" t="s">
        <v>249</v>
      </c>
      <c r="J117" s="454" t="s">
        <v>150</v>
      </c>
      <c r="K117" s="454" t="s">
        <v>150</v>
      </c>
      <c r="L117" s="454" t="s">
        <v>150</v>
      </c>
      <c r="M117" s="454" t="s">
        <v>150</v>
      </c>
      <c r="N117" s="1310" t="s">
        <v>150</v>
      </c>
      <c r="O117" s="669" t="s">
        <v>275</v>
      </c>
      <c r="P117" s="384" t="s">
        <v>276</v>
      </c>
      <c r="Q117" s="404" t="s">
        <v>55</v>
      </c>
      <c r="R117" s="433">
        <v>340</v>
      </c>
      <c r="S117" s="404" t="s">
        <v>88</v>
      </c>
      <c r="T117" s="409">
        <v>44621</v>
      </c>
      <c r="U117" s="409">
        <v>44926</v>
      </c>
      <c r="V117" s="666" t="s">
        <v>57</v>
      </c>
      <c r="W117" s="751">
        <v>120000000</v>
      </c>
      <c r="X117" s="752" t="s">
        <v>277</v>
      </c>
      <c r="Y117" s="675" t="s">
        <v>160</v>
      </c>
    </row>
    <row r="118" spans="1:25" ht="25.5" x14ac:dyDescent="0.25">
      <c r="A118" s="731"/>
      <c r="B118" s="595"/>
      <c r="C118" s="666"/>
      <c r="D118" s="601"/>
      <c r="E118" s="676"/>
      <c r="F118" s="1282"/>
      <c r="G118" s="1309" t="s">
        <v>150</v>
      </c>
      <c r="H118" s="456" t="s">
        <v>150</v>
      </c>
      <c r="I118" s="454" t="s">
        <v>249</v>
      </c>
      <c r="J118" s="454" t="s">
        <v>150</v>
      </c>
      <c r="K118" s="454" t="s">
        <v>150</v>
      </c>
      <c r="L118" s="454" t="s">
        <v>150</v>
      </c>
      <c r="M118" s="454" t="s">
        <v>150</v>
      </c>
      <c r="N118" s="1310" t="s">
        <v>150</v>
      </c>
      <c r="O118" s="669"/>
      <c r="P118" s="384" t="s">
        <v>278</v>
      </c>
      <c r="Q118" s="404" t="s">
        <v>55</v>
      </c>
      <c r="R118" s="433">
        <v>5000</v>
      </c>
      <c r="S118" s="404" t="s">
        <v>88</v>
      </c>
      <c r="T118" s="409">
        <v>44621</v>
      </c>
      <c r="U118" s="409">
        <v>44926</v>
      </c>
      <c r="V118" s="666"/>
      <c r="W118" s="751"/>
      <c r="X118" s="752"/>
      <c r="Y118" s="675"/>
    </row>
    <row r="119" spans="1:25" ht="63.75" x14ac:dyDescent="0.25">
      <c r="A119" s="731"/>
      <c r="B119" s="595"/>
      <c r="C119" s="666"/>
      <c r="D119" s="601"/>
      <c r="E119" s="676" t="s">
        <v>279</v>
      </c>
      <c r="F119" s="1282">
        <v>561764684</v>
      </c>
      <c r="G119" s="1309" t="s">
        <v>249</v>
      </c>
      <c r="H119" s="456" t="s">
        <v>150</v>
      </c>
      <c r="I119" s="454" t="s">
        <v>249</v>
      </c>
      <c r="J119" s="454" t="s">
        <v>150</v>
      </c>
      <c r="K119" s="454" t="s">
        <v>150</v>
      </c>
      <c r="L119" s="454" t="s">
        <v>150</v>
      </c>
      <c r="M119" s="454" t="s">
        <v>150</v>
      </c>
      <c r="N119" s="1310" t="s">
        <v>150</v>
      </c>
      <c r="O119" s="669"/>
      <c r="P119" s="384" t="s">
        <v>280</v>
      </c>
      <c r="Q119" s="404" t="s">
        <v>55</v>
      </c>
      <c r="R119" s="414">
        <v>20</v>
      </c>
      <c r="S119" s="404" t="s">
        <v>88</v>
      </c>
      <c r="T119" s="409">
        <v>44621</v>
      </c>
      <c r="U119" s="409">
        <v>44926</v>
      </c>
      <c r="V119" s="666" t="s">
        <v>57</v>
      </c>
      <c r="W119" s="751">
        <v>561764684</v>
      </c>
      <c r="X119" s="752" t="s">
        <v>277</v>
      </c>
      <c r="Y119" s="411" t="s">
        <v>160</v>
      </c>
    </row>
    <row r="120" spans="1:25" ht="51" x14ac:dyDescent="0.25">
      <c r="A120" s="731"/>
      <c r="B120" s="595"/>
      <c r="C120" s="666"/>
      <c r="D120" s="601"/>
      <c r="E120" s="676"/>
      <c r="F120" s="1282"/>
      <c r="G120" s="1309" t="s">
        <v>249</v>
      </c>
      <c r="H120" s="456" t="s">
        <v>150</v>
      </c>
      <c r="I120" s="454" t="s">
        <v>249</v>
      </c>
      <c r="J120" s="454" t="s">
        <v>150</v>
      </c>
      <c r="K120" s="454" t="s">
        <v>150</v>
      </c>
      <c r="L120" s="454" t="s">
        <v>150</v>
      </c>
      <c r="M120" s="454" t="s">
        <v>150</v>
      </c>
      <c r="N120" s="1310" t="s">
        <v>150</v>
      </c>
      <c r="O120" s="669"/>
      <c r="P120" s="384" t="s">
        <v>281</v>
      </c>
      <c r="Q120" s="404" t="s">
        <v>282</v>
      </c>
      <c r="R120" s="414">
        <v>6</v>
      </c>
      <c r="S120" s="404" t="s">
        <v>283</v>
      </c>
      <c r="T120" s="409">
        <v>44621</v>
      </c>
      <c r="U120" s="409">
        <v>44926</v>
      </c>
      <c r="V120" s="666"/>
      <c r="W120" s="751"/>
      <c r="X120" s="752"/>
      <c r="Y120" s="411" t="s">
        <v>160</v>
      </c>
    </row>
    <row r="121" spans="1:25" ht="34.5" customHeight="1" x14ac:dyDescent="0.25">
      <c r="A121" s="731"/>
      <c r="B121" s="595"/>
      <c r="C121" s="666"/>
      <c r="D121" s="601"/>
      <c r="E121" s="676" t="s">
        <v>284</v>
      </c>
      <c r="F121" s="1282">
        <v>2817639607</v>
      </c>
      <c r="G121" s="1309" t="s">
        <v>150</v>
      </c>
      <c r="H121" s="456" t="s">
        <v>150</v>
      </c>
      <c r="I121" s="454" t="s">
        <v>249</v>
      </c>
      <c r="J121" s="454" t="s">
        <v>150</v>
      </c>
      <c r="K121" s="454" t="s">
        <v>150</v>
      </c>
      <c r="L121" s="454" t="s">
        <v>150</v>
      </c>
      <c r="M121" s="454" t="s">
        <v>150</v>
      </c>
      <c r="N121" s="1310" t="s">
        <v>150</v>
      </c>
      <c r="O121" s="407" t="s">
        <v>284</v>
      </c>
      <c r="P121" s="384" t="s">
        <v>285</v>
      </c>
      <c r="Q121" s="404" t="s">
        <v>55</v>
      </c>
      <c r="R121" s="414">
        <v>310</v>
      </c>
      <c r="S121" s="404" t="s">
        <v>112</v>
      </c>
      <c r="T121" s="409">
        <v>44621</v>
      </c>
      <c r="U121" s="409">
        <v>44926</v>
      </c>
      <c r="V121" s="666" t="s">
        <v>159</v>
      </c>
      <c r="W121" s="751">
        <v>2817639607</v>
      </c>
      <c r="X121" s="752" t="s">
        <v>286</v>
      </c>
      <c r="Y121" s="675" t="s">
        <v>160</v>
      </c>
    </row>
    <row r="122" spans="1:25" ht="34.5" customHeight="1" x14ac:dyDescent="0.25">
      <c r="A122" s="731"/>
      <c r="B122" s="595"/>
      <c r="C122" s="666"/>
      <c r="D122" s="601"/>
      <c r="E122" s="676"/>
      <c r="F122" s="1282"/>
      <c r="G122" s="1309" t="s">
        <v>150</v>
      </c>
      <c r="H122" s="456" t="s">
        <v>150</v>
      </c>
      <c r="I122" s="454" t="s">
        <v>249</v>
      </c>
      <c r="J122" s="454" t="s">
        <v>150</v>
      </c>
      <c r="K122" s="454" t="s">
        <v>150</v>
      </c>
      <c r="L122" s="454" t="s">
        <v>150</v>
      </c>
      <c r="M122" s="454" t="s">
        <v>150</v>
      </c>
      <c r="N122" s="1310" t="s">
        <v>150</v>
      </c>
      <c r="O122" s="407" t="s">
        <v>284</v>
      </c>
      <c r="P122" s="384" t="s">
        <v>287</v>
      </c>
      <c r="Q122" s="404" t="s">
        <v>55</v>
      </c>
      <c r="R122" s="414">
        <v>500</v>
      </c>
      <c r="S122" s="404" t="s">
        <v>112</v>
      </c>
      <c r="T122" s="409">
        <v>44621</v>
      </c>
      <c r="U122" s="409">
        <v>44926</v>
      </c>
      <c r="V122" s="666"/>
      <c r="W122" s="751"/>
      <c r="X122" s="752"/>
      <c r="Y122" s="675"/>
    </row>
    <row r="123" spans="1:25" ht="34.5" customHeight="1" x14ac:dyDescent="0.25">
      <c r="A123" s="731"/>
      <c r="B123" s="595"/>
      <c r="C123" s="666"/>
      <c r="D123" s="601"/>
      <c r="E123" s="676" t="s">
        <v>288</v>
      </c>
      <c r="F123" s="1282">
        <v>450000000</v>
      </c>
      <c r="G123" s="1309" t="s">
        <v>249</v>
      </c>
      <c r="H123" s="456" t="s">
        <v>150</v>
      </c>
      <c r="I123" s="454" t="s">
        <v>249</v>
      </c>
      <c r="J123" s="454" t="s">
        <v>150</v>
      </c>
      <c r="K123" s="454" t="s">
        <v>150</v>
      </c>
      <c r="L123" s="454" t="s">
        <v>150</v>
      </c>
      <c r="M123" s="454" t="s">
        <v>150</v>
      </c>
      <c r="N123" s="1310" t="s">
        <v>150</v>
      </c>
      <c r="O123" s="407" t="s">
        <v>289</v>
      </c>
      <c r="P123" s="384" t="s">
        <v>290</v>
      </c>
      <c r="Q123" s="404" t="s">
        <v>55</v>
      </c>
      <c r="R123" s="414">
        <v>50</v>
      </c>
      <c r="S123" s="404" t="s">
        <v>112</v>
      </c>
      <c r="T123" s="409">
        <v>44621</v>
      </c>
      <c r="U123" s="409">
        <v>44926</v>
      </c>
      <c r="V123" s="666" t="s">
        <v>291</v>
      </c>
      <c r="W123" s="751">
        <v>450000000</v>
      </c>
      <c r="X123" s="752" t="s">
        <v>277</v>
      </c>
      <c r="Y123" s="675" t="s">
        <v>160</v>
      </c>
    </row>
    <row r="124" spans="1:25" ht="96" customHeight="1" x14ac:dyDescent="0.25">
      <c r="A124" s="731"/>
      <c r="B124" s="595"/>
      <c r="C124" s="666"/>
      <c r="D124" s="601"/>
      <c r="E124" s="676"/>
      <c r="F124" s="1282"/>
      <c r="G124" s="1327" t="s">
        <v>249</v>
      </c>
      <c r="H124" s="632" t="s">
        <v>150</v>
      </c>
      <c r="I124" s="591" t="s">
        <v>249</v>
      </c>
      <c r="J124" s="591" t="s">
        <v>150</v>
      </c>
      <c r="K124" s="591" t="s">
        <v>150</v>
      </c>
      <c r="L124" s="591" t="s">
        <v>150</v>
      </c>
      <c r="M124" s="591" t="s">
        <v>150</v>
      </c>
      <c r="N124" s="1328" t="s">
        <v>150</v>
      </c>
      <c r="O124" s="407" t="s">
        <v>292</v>
      </c>
      <c r="P124" s="384" t="s">
        <v>293</v>
      </c>
      <c r="Q124" s="404" t="s">
        <v>55</v>
      </c>
      <c r="R124" s="433">
        <v>460000</v>
      </c>
      <c r="S124" s="666" t="s">
        <v>112</v>
      </c>
      <c r="T124" s="673">
        <v>44621</v>
      </c>
      <c r="U124" s="673">
        <v>44926</v>
      </c>
      <c r="V124" s="666"/>
      <c r="W124" s="751"/>
      <c r="X124" s="752"/>
      <c r="Y124" s="675"/>
    </row>
    <row r="125" spans="1:25" ht="47.25" customHeight="1" thickBot="1" x14ac:dyDescent="0.3">
      <c r="A125" s="731"/>
      <c r="B125" s="596"/>
      <c r="C125" s="667"/>
      <c r="D125" s="602"/>
      <c r="E125" s="677"/>
      <c r="F125" s="1283"/>
      <c r="G125" s="1329"/>
      <c r="H125" s="750"/>
      <c r="I125" s="592"/>
      <c r="J125" s="592"/>
      <c r="K125" s="592"/>
      <c r="L125" s="592"/>
      <c r="M125" s="592"/>
      <c r="N125" s="1330"/>
      <c r="O125" s="413" t="s">
        <v>294</v>
      </c>
      <c r="P125" s="385" t="s">
        <v>295</v>
      </c>
      <c r="Q125" s="405" t="s">
        <v>55</v>
      </c>
      <c r="R125" s="281">
        <v>3000</v>
      </c>
      <c r="S125" s="667"/>
      <c r="T125" s="681"/>
      <c r="U125" s="681"/>
      <c r="V125" s="667"/>
      <c r="W125" s="753"/>
      <c r="X125" s="754"/>
      <c r="Y125" s="755"/>
    </row>
    <row r="126" spans="1:25" ht="51" x14ac:dyDescent="0.25">
      <c r="A126" s="731"/>
      <c r="B126" s="654" t="s">
        <v>296</v>
      </c>
      <c r="C126" s="729" t="s">
        <v>297</v>
      </c>
      <c r="D126" s="735">
        <v>3550</v>
      </c>
      <c r="E126" s="444" t="s">
        <v>298</v>
      </c>
      <c r="F126" s="1293">
        <v>335408707</v>
      </c>
      <c r="G126" s="1323" t="s">
        <v>150</v>
      </c>
      <c r="H126" s="463" t="s">
        <v>150</v>
      </c>
      <c r="I126" s="274" t="s">
        <v>249</v>
      </c>
      <c r="J126" s="274" t="s">
        <v>150</v>
      </c>
      <c r="K126" s="274" t="s">
        <v>150</v>
      </c>
      <c r="L126" s="274" t="s">
        <v>150</v>
      </c>
      <c r="M126" s="274" t="s">
        <v>150</v>
      </c>
      <c r="N126" s="1324" t="s">
        <v>150</v>
      </c>
      <c r="O126" s="432" t="s">
        <v>299</v>
      </c>
      <c r="P126" s="378" t="s">
        <v>300</v>
      </c>
      <c r="Q126" s="428" t="s">
        <v>55</v>
      </c>
      <c r="R126" s="282">
        <v>3000</v>
      </c>
      <c r="S126" s="428" t="s">
        <v>301</v>
      </c>
      <c r="T126" s="429">
        <v>44621</v>
      </c>
      <c r="U126" s="429">
        <v>44926</v>
      </c>
      <c r="V126" s="428" t="s">
        <v>57</v>
      </c>
      <c r="W126" s="569">
        <v>335408707</v>
      </c>
      <c r="X126" s="439" t="s">
        <v>277</v>
      </c>
      <c r="Y126" s="427" t="s">
        <v>160</v>
      </c>
    </row>
    <row r="127" spans="1:25" ht="51.75" thickBot="1" x14ac:dyDescent="0.3">
      <c r="A127" s="731"/>
      <c r="B127" s="655"/>
      <c r="C127" s="734"/>
      <c r="D127" s="736"/>
      <c r="E127" s="440" t="s">
        <v>302</v>
      </c>
      <c r="F127" s="1294">
        <v>331951686</v>
      </c>
      <c r="G127" s="1325" t="s">
        <v>150</v>
      </c>
      <c r="H127" s="462" t="s">
        <v>150</v>
      </c>
      <c r="I127" s="441" t="s">
        <v>249</v>
      </c>
      <c r="J127" s="441" t="s">
        <v>150</v>
      </c>
      <c r="K127" s="441" t="s">
        <v>150</v>
      </c>
      <c r="L127" s="441" t="s">
        <v>150</v>
      </c>
      <c r="M127" s="441" t="s">
        <v>150</v>
      </c>
      <c r="N127" s="1326" t="s">
        <v>150</v>
      </c>
      <c r="O127" s="361" t="s">
        <v>299</v>
      </c>
      <c r="P127" s="377" t="s">
        <v>303</v>
      </c>
      <c r="Q127" s="431" t="s">
        <v>55</v>
      </c>
      <c r="R127" s="283">
        <v>3550</v>
      </c>
      <c r="S127" s="431" t="s">
        <v>301</v>
      </c>
      <c r="T127" s="278">
        <v>44621</v>
      </c>
      <c r="U127" s="278">
        <v>44926</v>
      </c>
      <c r="V127" s="431" t="s">
        <v>57</v>
      </c>
      <c r="W127" s="567">
        <v>331951686</v>
      </c>
      <c r="X127" s="447" t="s">
        <v>277</v>
      </c>
      <c r="Y127" s="448" t="s">
        <v>160</v>
      </c>
    </row>
    <row r="128" spans="1:25" ht="89.25" x14ac:dyDescent="0.25">
      <c r="A128" s="761" t="s">
        <v>304</v>
      </c>
      <c r="B128" s="594" t="s">
        <v>305</v>
      </c>
      <c r="C128" s="665" t="s">
        <v>306</v>
      </c>
      <c r="D128" s="600">
        <v>10150</v>
      </c>
      <c r="E128" s="326" t="s">
        <v>307</v>
      </c>
      <c r="F128" s="1245">
        <v>2070895396</v>
      </c>
      <c r="G128" s="1307" t="s">
        <v>249</v>
      </c>
      <c r="H128" s="259" t="s">
        <v>249</v>
      </c>
      <c r="I128" s="258" t="s">
        <v>249</v>
      </c>
      <c r="J128" s="258" t="s">
        <v>249</v>
      </c>
      <c r="K128" s="258" t="s">
        <v>150</v>
      </c>
      <c r="L128" s="258" t="s">
        <v>308</v>
      </c>
      <c r="M128" s="258" t="s">
        <v>309</v>
      </c>
      <c r="N128" s="1308" t="s">
        <v>309</v>
      </c>
      <c r="O128" s="668" t="s">
        <v>310</v>
      </c>
      <c r="P128" s="267" t="s">
        <v>311</v>
      </c>
      <c r="Q128" s="403" t="s">
        <v>55</v>
      </c>
      <c r="R128" s="329">
        <v>2103</v>
      </c>
      <c r="S128" s="403" t="s">
        <v>301</v>
      </c>
      <c r="T128" s="408">
        <v>44621</v>
      </c>
      <c r="U128" s="408">
        <v>44926</v>
      </c>
      <c r="V128" s="260" t="s">
        <v>57</v>
      </c>
      <c r="W128" s="570">
        <v>2070895396</v>
      </c>
      <c r="X128" s="280" t="s">
        <v>277</v>
      </c>
      <c r="Y128" s="410" t="s">
        <v>160</v>
      </c>
    </row>
    <row r="129" spans="1:25" ht="41.45" customHeight="1" x14ac:dyDescent="0.25">
      <c r="A129" s="761"/>
      <c r="B129" s="595"/>
      <c r="C129" s="666"/>
      <c r="D129" s="601"/>
      <c r="E129" s="676" t="s">
        <v>312</v>
      </c>
      <c r="F129" s="1295">
        <v>6816000000</v>
      </c>
      <c r="G129" s="1327" t="s">
        <v>249</v>
      </c>
      <c r="H129" s="632" t="s">
        <v>249</v>
      </c>
      <c r="I129" s="591" t="s">
        <v>249</v>
      </c>
      <c r="J129" s="591" t="s">
        <v>249</v>
      </c>
      <c r="K129" s="591" t="s">
        <v>150</v>
      </c>
      <c r="L129" s="591" t="s">
        <v>308</v>
      </c>
      <c r="M129" s="591" t="s">
        <v>309</v>
      </c>
      <c r="N129" s="1328" t="s">
        <v>309</v>
      </c>
      <c r="O129" s="669"/>
      <c r="P129" s="598" t="s">
        <v>313</v>
      </c>
      <c r="Q129" s="666" t="s">
        <v>55</v>
      </c>
      <c r="R129" s="679">
        <v>250</v>
      </c>
      <c r="S129" s="666" t="s">
        <v>301</v>
      </c>
      <c r="T129" s="673">
        <v>44621</v>
      </c>
      <c r="U129" s="673">
        <v>44926</v>
      </c>
      <c r="V129" s="261" t="s">
        <v>57</v>
      </c>
      <c r="W129" s="328">
        <v>1816000000</v>
      </c>
      <c r="X129" s="435" t="s">
        <v>277</v>
      </c>
      <c r="Y129" s="411" t="s">
        <v>160</v>
      </c>
    </row>
    <row r="130" spans="1:25" ht="51" x14ac:dyDescent="0.25">
      <c r="A130" s="761"/>
      <c r="B130" s="595"/>
      <c r="C130" s="666"/>
      <c r="D130" s="601"/>
      <c r="E130" s="676"/>
      <c r="F130" s="1295"/>
      <c r="G130" s="1327"/>
      <c r="H130" s="632"/>
      <c r="I130" s="591"/>
      <c r="J130" s="591"/>
      <c r="K130" s="591"/>
      <c r="L130" s="591"/>
      <c r="M130" s="591"/>
      <c r="N130" s="1328"/>
      <c r="O130" s="669"/>
      <c r="P130" s="598"/>
      <c r="Q130" s="666"/>
      <c r="R130" s="679"/>
      <c r="S130" s="666"/>
      <c r="T130" s="673"/>
      <c r="U130" s="673"/>
      <c r="V130" s="261" t="s">
        <v>159</v>
      </c>
      <c r="W130" s="563">
        <v>5000000000</v>
      </c>
      <c r="X130" s="435" t="s">
        <v>277</v>
      </c>
      <c r="Y130" s="411" t="s">
        <v>160</v>
      </c>
    </row>
    <row r="131" spans="1:25" ht="78" customHeight="1" x14ac:dyDescent="0.25">
      <c r="A131" s="761"/>
      <c r="B131" s="595"/>
      <c r="C131" s="666"/>
      <c r="D131" s="601"/>
      <c r="E131" s="676" t="s">
        <v>187</v>
      </c>
      <c r="F131" s="1282">
        <v>882604604</v>
      </c>
      <c r="G131" s="1327" t="s">
        <v>249</v>
      </c>
      <c r="H131" s="632" t="s">
        <v>249</v>
      </c>
      <c r="I131" s="591" t="s">
        <v>249</v>
      </c>
      <c r="J131" s="591" t="s">
        <v>249</v>
      </c>
      <c r="K131" s="591" t="s">
        <v>150</v>
      </c>
      <c r="L131" s="591" t="s">
        <v>308</v>
      </c>
      <c r="M131" s="591" t="s">
        <v>309</v>
      </c>
      <c r="N131" s="1328" t="s">
        <v>309</v>
      </c>
      <c r="O131" s="669"/>
      <c r="P131" s="598" t="s">
        <v>314</v>
      </c>
      <c r="Q131" s="666" t="s">
        <v>55</v>
      </c>
      <c r="R131" s="679">
        <v>290</v>
      </c>
      <c r="S131" s="666" t="s">
        <v>301</v>
      </c>
      <c r="T131" s="673">
        <v>44621</v>
      </c>
      <c r="U131" s="673">
        <v>44926</v>
      </c>
      <c r="V131" s="261" t="s">
        <v>57</v>
      </c>
      <c r="W131" s="564">
        <v>844500000</v>
      </c>
      <c r="X131" s="435" t="s">
        <v>277</v>
      </c>
      <c r="Y131" s="411" t="s">
        <v>160</v>
      </c>
    </row>
    <row r="132" spans="1:25" ht="87" customHeight="1" x14ac:dyDescent="0.25">
      <c r="A132" s="761"/>
      <c r="B132" s="595"/>
      <c r="C132" s="666"/>
      <c r="D132" s="601"/>
      <c r="E132" s="676"/>
      <c r="F132" s="1282"/>
      <c r="G132" s="1327"/>
      <c r="H132" s="632"/>
      <c r="I132" s="591"/>
      <c r="J132" s="591"/>
      <c r="K132" s="591"/>
      <c r="L132" s="591"/>
      <c r="M132" s="591"/>
      <c r="N132" s="1328"/>
      <c r="O132" s="669"/>
      <c r="P132" s="598"/>
      <c r="Q132" s="666"/>
      <c r="R132" s="679"/>
      <c r="S132" s="666"/>
      <c r="T132" s="673"/>
      <c r="U132" s="673"/>
      <c r="V132" s="261" t="s">
        <v>159</v>
      </c>
      <c r="W132" s="564">
        <v>38104604</v>
      </c>
      <c r="X132" s="435" t="s">
        <v>277</v>
      </c>
      <c r="Y132" s="411" t="s">
        <v>160</v>
      </c>
    </row>
    <row r="133" spans="1:25" ht="89.25" x14ac:dyDescent="0.25">
      <c r="A133" s="761"/>
      <c r="B133" s="595"/>
      <c r="C133" s="666"/>
      <c r="D133" s="601"/>
      <c r="E133" s="412" t="s">
        <v>182</v>
      </c>
      <c r="F133" s="1281">
        <v>100000000</v>
      </c>
      <c r="G133" s="461" t="s">
        <v>249</v>
      </c>
      <c r="H133" s="456" t="s">
        <v>249</v>
      </c>
      <c r="I133" s="454" t="s">
        <v>249</v>
      </c>
      <c r="J133" s="454" t="s">
        <v>249</v>
      </c>
      <c r="K133" s="454" t="s">
        <v>150</v>
      </c>
      <c r="L133" s="454" t="s">
        <v>308</v>
      </c>
      <c r="M133" s="454" t="s">
        <v>309</v>
      </c>
      <c r="N133" s="1310" t="s">
        <v>309</v>
      </c>
      <c r="O133" s="669"/>
      <c r="P133" s="384" t="s">
        <v>315</v>
      </c>
      <c r="Q133" s="404" t="s">
        <v>55</v>
      </c>
      <c r="R133" s="414">
        <v>690</v>
      </c>
      <c r="S133" s="404" t="s">
        <v>301</v>
      </c>
      <c r="T133" s="409">
        <v>44621</v>
      </c>
      <c r="U133" s="409">
        <v>44926</v>
      </c>
      <c r="V133" s="261" t="s">
        <v>159</v>
      </c>
      <c r="W133" s="452">
        <v>100000000</v>
      </c>
      <c r="X133" s="435" t="s">
        <v>277</v>
      </c>
      <c r="Y133" s="411" t="s">
        <v>160</v>
      </c>
    </row>
    <row r="134" spans="1:25" ht="89.25" x14ac:dyDescent="0.25">
      <c r="A134" s="761"/>
      <c r="B134" s="595"/>
      <c r="C134" s="666"/>
      <c r="D134" s="601"/>
      <c r="E134" s="412" t="s">
        <v>316</v>
      </c>
      <c r="F134" s="1281">
        <v>230000000</v>
      </c>
      <c r="G134" s="461" t="s">
        <v>249</v>
      </c>
      <c r="H134" s="456" t="s">
        <v>249</v>
      </c>
      <c r="I134" s="454" t="s">
        <v>249</v>
      </c>
      <c r="J134" s="454" t="s">
        <v>249</v>
      </c>
      <c r="K134" s="454" t="s">
        <v>150</v>
      </c>
      <c r="L134" s="454" t="s">
        <v>308</v>
      </c>
      <c r="M134" s="454" t="s">
        <v>309</v>
      </c>
      <c r="N134" s="1310" t="s">
        <v>309</v>
      </c>
      <c r="O134" s="669"/>
      <c r="P134" s="384" t="s">
        <v>317</v>
      </c>
      <c r="Q134" s="404" t="s">
        <v>55</v>
      </c>
      <c r="R134" s="414">
        <v>1189</v>
      </c>
      <c r="S134" s="404" t="s">
        <v>301</v>
      </c>
      <c r="T134" s="409">
        <v>44621</v>
      </c>
      <c r="U134" s="409">
        <v>44926</v>
      </c>
      <c r="V134" s="261" t="s">
        <v>57</v>
      </c>
      <c r="W134" s="452">
        <v>230000000</v>
      </c>
      <c r="X134" s="435" t="s">
        <v>277</v>
      </c>
      <c r="Y134" s="411" t="s">
        <v>160</v>
      </c>
    </row>
    <row r="135" spans="1:25" ht="89.25" x14ac:dyDescent="0.25">
      <c r="A135" s="761"/>
      <c r="B135" s="595"/>
      <c r="C135" s="666"/>
      <c r="D135" s="601"/>
      <c r="E135" s="412" t="s">
        <v>318</v>
      </c>
      <c r="F135" s="1281">
        <v>558566666</v>
      </c>
      <c r="G135" s="461" t="s">
        <v>249</v>
      </c>
      <c r="H135" s="456" t="s">
        <v>249</v>
      </c>
      <c r="I135" s="454" t="s">
        <v>249</v>
      </c>
      <c r="J135" s="454" t="s">
        <v>249</v>
      </c>
      <c r="K135" s="454" t="s">
        <v>150</v>
      </c>
      <c r="L135" s="454" t="s">
        <v>308</v>
      </c>
      <c r="M135" s="454" t="s">
        <v>309</v>
      </c>
      <c r="N135" s="1310" t="s">
        <v>309</v>
      </c>
      <c r="O135" s="669"/>
      <c r="P135" s="384" t="s">
        <v>319</v>
      </c>
      <c r="Q135" s="404" t="s">
        <v>55</v>
      </c>
      <c r="R135" s="414">
        <v>1</v>
      </c>
      <c r="S135" s="404" t="s">
        <v>185</v>
      </c>
      <c r="T135" s="409">
        <v>44621</v>
      </c>
      <c r="U135" s="409">
        <v>44926</v>
      </c>
      <c r="V135" s="261" t="s">
        <v>57</v>
      </c>
      <c r="W135" s="452">
        <v>558566666</v>
      </c>
      <c r="X135" s="435" t="s">
        <v>277</v>
      </c>
      <c r="Y135" s="411" t="s">
        <v>160</v>
      </c>
    </row>
    <row r="136" spans="1:25" ht="58.5" customHeight="1" x14ac:dyDescent="0.25">
      <c r="A136" s="761"/>
      <c r="B136" s="595"/>
      <c r="C136" s="666"/>
      <c r="D136" s="601"/>
      <c r="E136" s="676" t="s">
        <v>200</v>
      </c>
      <c r="F136" s="1282">
        <v>1800000000</v>
      </c>
      <c r="G136" s="758" t="s">
        <v>249</v>
      </c>
      <c r="H136" s="632" t="s">
        <v>249</v>
      </c>
      <c r="I136" s="591" t="s">
        <v>249</v>
      </c>
      <c r="J136" s="591" t="s">
        <v>249</v>
      </c>
      <c r="K136" s="591" t="s">
        <v>150</v>
      </c>
      <c r="L136" s="591" t="s">
        <v>308</v>
      </c>
      <c r="M136" s="591" t="s">
        <v>309</v>
      </c>
      <c r="N136" s="1328" t="s">
        <v>309</v>
      </c>
      <c r="O136" s="669" t="s">
        <v>320</v>
      </c>
      <c r="P136" s="598" t="s">
        <v>321</v>
      </c>
      <c r="Q136" s="666" t="s">
        <v>55</v>
      </c>
      <c r="R136" s="756">
        <v>2600</v>
      </c>
      <c r="S136" s="666" t="s">
        <v>112</v>
      </c>
      <c r="T136" s="757">
        <v>44652</v>
      </c>
      <c r="U136" s="757">
        <v>44926</v>
      </c>
      <c r="V136" s="261" t="s">
        <v>322</v>
      </c>
      <c r="W136" s="564">
        <v>1300000000</v>
      </c>
      <c r="X136" s="752" t="s">
        <v>277</v>
      </c>
      <c r="Y136" s="675" t="s">
        <v>323</v>
      </c>
    </row>
    <row r="137" spans="1:25" ht="53.25" customHeight="1" x14ac:dyDescent="0.25">
      <c r="A137" s="761"/>
      <c r="B137" s="595"/>
      <c r="C137" s="666"/>
      <c r="D137" s="601"/>
      <c r="E137" s="676"/>
      <c r="F137" s="1282"/>
      <c r="G137" s="758"/>
      <c r="H137" s="632"/>
      <c r="I137" s="591"/>
      <c r="J137" s="591"/>
      <c r="K137" s="591"/>
      <c r="L137" s="591"/>
      <c r="M137" s="591"/>
      <c r="N137" s="1328"/>
      <c r="O137" s="669"/>
      <c r="P137" s="598"/>
      <c r="Q137" s="666"/>
      <c r="R137" s="756"/>
      <c r="S137" s="666"/>
      <c r="T137" s="757"/>
      <c r="U137" s="757"/>
      <c r="V137" s="261" t="s">
        <v>324</v>
      </c>
      <c r="W137" s="564">
        <v>500000000</v>
      </c>
      <c r="X137" s="752"/>
      <c r="Y137" s="675"/>
    </row>
    <row r="138" spans="1:25" ht="89.25" x14ac:dyDescent="0.25">
      <c r="A138" s="761"/>
      <c r="B138" s="595"/>
      <c r="C138" s="666"/>
      <c r="D138" s="601"/>
      <c r="E138" s="676" t="s">
        <v>325</v>
      </c>
      <c r="F138" s="1282">
        <v>3586500000</v>
      </c>
      <c r="G138" s="461" t="s">
        <v>249</v>
      </c>
      <c r="H138" s="456" t="s">
        <v>249</v>
      </c>
      <c r="I138" s="454" t="s">
        <v>249</v>
      </c>
      <c r="J138" s="454" t="s">
        <v>249</v>
      </c>
      <c r="K138" s="454" t="s">
        <v>150</v>
      </c>
      <c r="L138" s="454" t="s">
        <v>308</v>
      </c>
      <c r="M138" s="454" t="s">
        <v>309</v>
      </c>
      <c r="N138" s="1310" t="s">
        <v>309</v>
      </c>
      <c r="O138" s="669"/>
      <c r="P138" s="384" t="s">
        <v>326</v>
      </c>
      <c r="Q138" s="404" t="s">
        <v>55</v>
      </c>
      <c r="R138" s="433">
        <v>2600</v>
      </c>
      <c r="S138" s="404" t="s">
        <v>112</v>
      </c>
      <c r="T138" s="438">
        <v>44652</v>
      </c>
      <c r="U138" s="438">
        <v>44926</v>
      </c>
      <c r="V138" s="261" t="s">
        <v>327</v>
      </c>
      <c r="W138" s="564">
        <v>1586500000</v>
      </c>
      <c r="X138" s="435" t="s">
        <v>277</v>
      </c>
      <c r="Y138" s="411" t="s">
        <v>323</v>
      </c>
    </row>
    <row r="139" spans="1:25" ht="89.25" x14ac:dyDescent="0.25">
      <c r="A139" s="761"/>
      <c r="B139" s="595"/>
      <c r="C139" s="666"/>
      <c r="D139" s="601"/>
      <c r="E139" s="676"/>
      <c r="F139" s="1282"/>
      <c r="G139" s="461" t="s">
        <v>249</v>
      </c>
      <c r="H139" s="456" t="s">
        <v>249</v>
      </c>
      <c r="I139" s="454" t="s">
        <v>249</v>
      </c>
      <c r="J139" s="454" t="s">
        <v>249</v>
      </c>
      <c r="K139" s="454" t="s">
        <v>150</v>
      </c>
      <c r="L139" s="454" t="s">
        <v>308</v>
      </c>
      <c r="M139" s="454" t="s">
        <v>309</v>
      </c>
      <c r="N139" s="1310" t="s">
        <v>309</v>
      </c>
      <c r="O139" s="669"/>
      <c r="P139" s="384" t="s">
        <v>328</v>
      </c>
      <c r="Q139" s="404" t="s">
        <v>55</v>
      </c>
      <c r="R139" s="433">
        <v>4300</v>
      </c>
      <c r="S139" s="442" t="s">
        <v>112</v>
      </c>
      <c r="T139" s="438">
        <v>44652</v>
      </c>
      <c r="U139" s="438">
        <v>44926</v>
      </c>
      <c r="V139" s="666" t="s">
        <v>159</v>
      </c>
      <c r="W139" s="719">
        <v>2000000000</v>
      </c>
      <c r="X139" s="752" t="s">
        <v>277</v>
      </c>
      <c r="Y139" s="411" t="s">
        <v>323</v>
      </c>
    </row>
    <row r="140" spans="1:25" ht="89.25" x14ac:dyDescent="0.25">
      <c r="A140" s="761"/>
      <c r="B140" s="595"/>
      <c r="C140" s="666"/>
      <c r="D140" s="601"/>
      <c r="E140" s="676"/>
      <c r="F140" s="1282"/>
      <c r="G140" s="461" t="s">
        <v>249</v>
      </c>
      <c r="H140" s="456" t="s">
        <v>249</v>
      </c>
      <c r="I140" s="454" t="s">
        <v>249</v>
      </c>
      <c r="J140" s="454" t="s">
        <v>249</v>
      </c>
      <c r="K140" s="454" t="s">
        <v>150</v>
      </c>
      <c r="L140" s="454" t="s">
        <v>308</v>
      </c>
      <c r="M140" s="454" t="s">
        <v>309</v>
      </c>
      <c r="N140" s="1310" t="s">
        <v>309</v>
      </c>
      <c r="O140" s="669"/>
      <c r="P140" s="384" t="s">
        <v>329</v>
      </c>
      <c r="Q140" s="404" t="s">
        <v>55</v>
      </c>
      <c r="R140" s="433">
        <v>1907</v>
      </c>
      <c r="S140" s="404" t="s">
        <v>112</v>
      </c>
      <c r="T140" s="438">
        <v>44652</v>
      </c>
      <c r="U140" s="438">
        <v>44926</v>
      </c>
      <c r="V140" s="666"/>
      <c r="W140" s="719"/>
      <c r="X140" s="752"/>
      <c r="Y140" s="411" t="s">
        <v>323</v>
      </c>
    </row>
    <row r="141" spans="1:25" ht="89.25" x14ac:dyDescent="0.25">
      <c r="A141" s="761"/>
      <c r="B141" s="595"/>
      <c r="C141" s="666"/>
      <c r="D141" s="601"/>
      <c r="E141" s="676"/>
      <c r="F141" s="1282"/>
      <c r="G141" s="461" t="s">
        <v>249</v>
      </c>
      <c r="H141" s="456" t="s">
        <v>249</v>
      </c>
      <c r="I141" s="454" t="s">
        <v>249</v>
      </c>
      <c r="J141" s="454" t="s">
        <v>249</v>
      </c>
      <c r="K141" s="454" t="s">
        <v>150</v>
      </c>
      <c r="L141" s="454" t="s">
        <v>308</v>
      </c>
      <c r="M141" s="454" t="s">
        <v>309</v>
      </c>
      <c r="N141" s="1310" t="s">
        <v>309</v>
      </c>
      <c r="O141" s="669"/>
      <c r="P141" s="384" t="s">
        <v>330</v>
      </c>
      <c r="Q141" s="404" t="s">
        <v>55</v>
      </c>
      <c r="R141" s="433">
        <v>1600</v>
      </c>
      <c r="S141" s="404" t="s">
        <v>112</v>
      </c>
      <c r="T141" s="438">
        <v>44652</v>
      </c>
      <c r="U141" s="438">
        <v>44926</v>
      </c>
      <c r="V141" s="666"/>
      <c r="W141" s="719"/>
      <c r="X141" s="752"/>
      <c r="Y141" s="411" t="s">
        <v>323</v>
      </c>
    </row>
    <row r="142" spans="1:25" ht="89.25" x14ac:dyDescent="0.25">
      <c r="A142" s="761"/>
      <c r="B142" s="595"/>
      <c r="C142" s="666"/>
      <c r="D142" s="601"/>
      <c r="E142" s="676"/>
      <c r="F142" s="1282"/>
      <c r="G142" s="461" t="s">
        <v>249</v>
      </c>
      <c r="H142" s="456" t="s">
        <v>249</v>
      </c>
      <c r="I142" s="454" t="s">
        <v>249</v>
      </c>
      <c r="J142" s="454" t="s">
        <v>249</v>
      </c>
      <c r="K142" s="454" t="s">
        <v>150</v>
      </c>
      <c r="L142" s="454" t="s">
        <v>308</v>
      </c>
      <c r="M142" s="454" t="s">
        <v>309</v>
      </c>
      <c r="N142" s="1310" t="s">
        <v>309</v>
      </c>
      <c r="O142" s="669"/>
      <c r="P142" s="384" t="s">
        <v>331</v>
      </c>
      <c r="Q142" s="404" t="s">
        <v>55</v>
      </c>
      <c r="R142" s="433">
        <v>1503</v>
      </c>
      <c r="S142" s="404" t="s">
        <v>112</v>
      </c>
      <c r="T142" s="438">
        <v>44652</v>
      </c>
      <c r="U142" s="438">
        <v>44926</v>
      </c>
      <c r="V142" s="666"/>
      <c r="W142" s="719"/>
      <c r="X142" s="752"/>
      <c r="Y142" s="411" t="s">
        <v>323</v>
      </c>
    </row>
    <row r="143" spans="1:25" ht="89.25" x14ac:dyDescent="0.25">
      <c r="A143" s="761"/>
      <c r="B143" s="595"/>
      <c r="C143" s="666"/>
      <c r="D143" s="601"/>
      <c r="E143" s="676"/>
      <c r="F143" s="1282"/>
      <c r="G143" s="461" t="s">
        <v>249</v>
      </c>
      <c r="H143" s="456" t="s">
        <v>249</v>
      </c>
      <c r="I143" s="454" t="s">
        <v>249</v>
      </c>
      <c r="J143" s="454" t="s">
        <v>249</v>
      </c>
      <c r="K143" s="454" t="s">
        <v>150</v>
      </c>
      <c r="L143" s="454" t="s">
        <v>308</v>
      </c>
      <c r="M143" s="454" t="s">
        <v>309</v>
      </c>
      <c r="N143" s="1310" t="s">
        <v>309</v>
      </c>
      <c r="O143" s="669"/>
      <c r="P143" s="384" t="s">
        <v>332</v>
      </c>
      <c r="Q143" s="404" t="s">
        <v>55</v>
      </c>
      <c r="R143" s="433">
        <v>1</v>
      </c>
      <c r="S143" s="404" t="s">
        <v>112</v>
      </c>
      <c r="T143" s="438">
        <v>44652</v>
      </c>
      <c r="U143" s="438">
        <v>44926</v>
      </c>
      <c r="V143" s="666"/>
      <c r="W143" s="719"/>
      <c r="X143" s="752"/>
      <c r="Y143" s="411" t="s">
        <v>323</v>
      </c>
    </row>
    <row r="144" spans="1:25" ht="89.25" x14ac:dyDescent="0.25">
      <c r="A144" s="761"/>
      <c r="B144" s="595"/>
      <c r="C144" s="666"/>
      <c r="D144" s="601"/>
      <c r="E144" s="676" t="s">
        <v>70</v>
      </c>
      <c r="F144" s="1282">
        <v>1331500000</v>
      </c>
      <c r="G144" s="461" t="s">
        <v>249</v>
      </c>
      <c r="H144" s="456" t="s">
        <v>249</v>
      </c>
      <c r="I144" s="454" t="s">
        <v>249</v>
      </c>
      <c r="J144" s="454" t="s">
        <v>249</v>
      </c>
      <c r="K144" s="454" t="s">
        <v>150</v>
      </c>
      <c r="L144" s="454" t="s">
        <v>308</v>
      </c>
      <c r="M144" s="454" t="s">
        <v>309</v>
      </c>
      <c r="N144" s="1310" t="s">
        <v>309</v>
      </c>
      <c r="O144" s="669" t="s">
        <v>333</v>
      </c>
      <c r="P144" s="384" t="s">
        <v>334</v>
      </c>
      <c r="Q144" s="404" t="s">
        <v>55</v>
      </c>
      <c r="R144" s="433">
        <v>14650</v>
      </c>
      <c r="S144" s="404" t="s">
        <v>112</v>
      </c>
      <c r="T144" s="438">
        <v>44593</v>
      </c>
      <c r="U144" s="438">
        <v>44926</v>
      </c>
      <c r="V144" s="666" t="s">
        <v>57</v>
      </c>
      <c r="W144" s="719">
        <v>1331500000</v>
      </c>
      <c r="X144" s="435" t="s">
        <v>277</v>
      </c>
      <c r="Y144" s="411" t="s">
        <v>335</v>
      </c>
    </row>
    <row r="145" spans="1:25" ht="89.25" x14ac:dyDescent="0.25">
      <c r="A145" s="761"/>
      <c r="B145" s="595"/>
      <c r="C145" s="666"/>
      <c r="D145" s="601"/>
      <c r="E145" s="676"/>
      <c r="F145" s="1282"/>
      <c r="G145" s="461" t="s">
        <v>249</v>
      </c>
      <c r="H145" s="456" t="s">
        <v>249</v>
      </c>
      <c r="I145" s="454" t="s">
        <v>249</v>
      </c>
      <c r="J145" s="454" t="s">
        <v>249</v>
      </c>
      <c r="K145" s="454" t="s">
        <v>150</v>
      </c>
      <c r="L145" s="454" t="s">
        <v>308</v>
      </c>
      <c r="M145" s="454" t="s">
        <v>309</v>
      </c>
      <c r="N145" s="1310" t="s">
        <v>309</v>
      </c>
      <c r="O145" s="669"/>
      <c r="P145" s="384" t="s">
        <v>336</v>
      </c>
      <c r="Q145" s="404" t="s">
        <v>55</v>
      </c>
      <c r="R145" s="433">
        <v>15600</v>
      </c>
      <c r="S145" s="404" t="s">
        <v>112</v>
      </c>
      <c r="T145" s="438">
        <v>44593</v>
      </c>
      <c r="U145" s="438">
        <v>44926</v>
      </c>
      <c r="V145" s="666"/>
      <c r="W145" s="719"/>
      <c r="X145" s="435" t="s">
        <v>277</v>
      </c>
      <c r="Y145" s="411" t="s">
        <v>335</v>
      </c>
    </row>
    <row r="146" spans="1:25" ht="89.25" x14ac:dyDescent="0.25">
      <c r="A146" s="761"/>
      <c r="B146" s="595"/>
      <c r="C146" s="666"/>
      <c r="D146" s="601"/>
      <c r="E146" s="676"/>
      <c r="F146" s="1282"/>
      <c r="G146" s="461" t="s">
        <v>249</v>
      </c>
      <c r="H146" s="456" t="s">
        <v>249</v>
      </c>
      <c r="I146" s="454" t="s">
        <v>249</v>
      </c>
      <c r="J146" s="454" t="s">
        <v>249</v>
      </c>
      <c r="K146" s="454" t="s">
        <v>150</v>
      </c>
      <c r="L146" s="454" t="s">
        <v>308</v>
      </c>
      <c r="M146" s="454" t="s">
        <v>309</v>
      </c>
      <c r="N146" s="1310" t="s">
        <v>309</v>
      </c>
      <c r="O146" s="669"/>
      <c r="P146" s="384" t="s">
        <v>911</v>
      </c>
      <c r="Q146" s="404" t="s">
        <v>55</v>
      </c>
      <c r="R146" s="433">
        <v>3450</v>
      </c>
      <c r="S146" s="404" t="s">
        <v>112</v>
      </c>
      <c r="T146" s="438">
        <v>44593</v>
      </c>
      <c r="U146" s="438">
        <v>44926</v>
      </c>
      <c r="V146" s="666"/>
      <c r="W146" s="719"/>
      <c r="X146" s="752" t="s">
        <v>277</v>
      </c>
      <c r="Y146" s="675" t="s">
        <v>335</v>
      </c>
    </row>
    <row r="147" spans="1:25" ht="89.25" x14ac:dyDescent="0.25">
      <c r="A147" s="761"/>
      <c r="B147" s="595"/>
      <c r="C147" s="666"/>
      <c r="D147" s="601"/>
      <c r="E147" s="676"/>
      <c r="F147" s="1282"/>
      <c r="G147" s="461" t="s">
        <v>249</v>
      </c>
      <c r="H147" s="456" t="s">
        <v>249</v>
      </c>
      <c r="I147" s="454" t="s">
        <v>249</v>
      </c>
      <c r="J147" s="454" t="s">
        <v>249</v>
      </c>
      <c r="K147" s="454" t="s">
        <v>150</v>
      </c>
      <c r="L147" s="454" t="s">
        <v>308</v>
      </c>
      <c r="M147" s="454" t="s">
        <v>309</v>
      </c>
      <c r="N147" s="1310" t="s">
        <v>309</v>
      </c>
      <c r="O147" s="669"/>
      <c r="P147" s="384" t="s">
        <v>910</v>
      </c>
      <c r="Q147" s="404" t="s">
        <v>55</v>
      </c>
      <c r="R147" s="433">
        <v>7550</v>
      </c>
      <c r="S147" s="404" t="s">
        <v>112</v>
      </c>
      <c r="T147" s="438">
        <v>44593</v>
      </c>
      <c r="U147" s="438">
        <v>44926</v>
      </c>
      <c r="V147" s="666"/>
      <c r="W147" s="719"/>
      <c r="X147" s="752"/>
      <c r="Y147" s="675"/>
    </row>
    <row r="148" spans="1:25" ht="89.25" x14ac:dyDescent="0.25">
      <c r="A148" s="761"/>
      <c r="B148" s="595"/>
      <c r="C148" s="666"/>
      <c r="D148" s="601"/>
      <c r="E148" s="676"/>
      <c r="F148" s="1282"/>
      <c r="G148" s="461" t="s">
        <v>249</v>
      </c>
      <c r="H148" s="456" t="s">
        <v>249</v>
      </c>
      <c r="I148" s="454" t="s">
        <v>249</v>
      </c>
      <c r="J148" s="454" t="s">
        <v>249</v>
      </c>
      <c r="K148" s="454" t="s">
        <v>150</v>
      </c>
      <c r="L148" s="454" t="s">
        <v>308</v>
      </c>
      <c r="M148" s="454" t="s">
        <v>309</v>
      </c>
      <c r="N148" s="1310" t="s">
        <v>309</v>
      </c>
      <c r="O148" s="669"/>
      <c r="P148" s="384" t="s">
        <v>337</v>
      </c>
      <c r="Q148" s="404" t="s">
        <v>55</v>
      </c>
      <c r="R148" s="433">
        <v>90480</v>
      </c>
      <c r="S148" s="404" t="s">
        <v>112</v>
      </c>
      <c r="T148" s="438">
        <v>44593</v>
      </c>
      <c r="U148" s="438">
        <v>44926</v>
      </c>
      <c r="V148" s="666"/>
      <c r="W148" s="719"/>
      <c r="X148" s="752"/>
      <c r="Y148" s="675"/>
    </row>
    <row r="149" spans="1:25" ht="89.25" x14ac:dyDescent="0.25">
      <c r="A149" s="761"/>
      <c r="B149" s="595"/>
      <c r="C149" s="666"/>
      <c r="D149" s="601"/>
      <c r="E149" s="676"/>
      <c r="F149" s="1282"/>
      <c r="G149" s="461" t="s">
        <v>249</v>
      </c>
      <c r="H149" s="456" t="s">
        <v>249</v>
      </c>
      <c r="I149" s="454" t="s">
        <v>249</v>
      </c>
      <c r="J149" s="454" t="s">
        <v>249</v>
      </c>
      <c r="K149" s="454" t="s">
        <v>150</v>
      </c>
      <c r="L149" s="454" t="s">
        <v>308</v>
      </c>
      <c r="M149" s="454" t="s">
        <v>309</v>
      </c>
      <c r="N149" s="1310" t="s">
        <v>309</v>
      </c>
      <c r="O149" s="669"/>
      <c r="P149" s="384" t="s">
        <v>338</v>
      </c>
      <c r="Q149" s="404" t="s">
        <v>55</v>
      </c>
      <c r="R149" s="433">
        <v>7550</v>
      </c>
      <c r="S149" s="404" t="s">
        <v>112</v>
      </c>
      <c r="T149" s="438">
        <v>44593</v>
      </c>
      <c r="U149" s="438">
        <v>44926</v>
      </c>
      <c r="V149" s="666"/>
      <c r="W149" s="719"/>
      <c r="X149" s="752"/>
      <c r="Y149" s="675"/>
    </row>
    <row r="150" spans="1:25" ht="90" thickBot="1" x14ac:dyDescent="0.3">
      <c r="A150" s="761"/>
      <c r="B150" s="596"/>
      <c r="C150" s="667"/>
      <c r="D150" s="602"/>
      <c r="E150" s="677"/>
      <c r="F150" s="1283"/>
      <c r="G150" s="1303" t="s">
        <v>249</v>
      </c>
      <c r="H150" s="457" t="s">
        <v>249</v>
      </c>
      <c r="I150" s="455" t="s">
        <v>249</v>
      </c>
      <c r="J150" s="455" t="s">
        <v>249</v>
      </c>
      <c r="K150" s="455" t="s">
        <v>150</v>
      </c>
      <c r="L150" s="455" t="s">
        <v>308</v>
      </c>
      <c r="M150" s="455" t="s">
        <v>309</v>
      </c>
      <c r="N150" s="1312" t="s">
        <v>309</v>
      </c>
      <c r="O150" s="678"/>
      <c r="P150" s="385" t="s">
        <v>339</v>
      </c>
      <c r="Q150" s="405" t="s">
        <v>55</v>
      </c>
      <c r="R150" s="281">
        <v>5188</v>
      </c>
      <c r="S150" s="405" t="s">
        <v>112</v>
      </c>
      <c r="T150" s="451">
        <v>44593</v>
      </c>
      <c r="U150" s="451">
        <v>44926</v>
      </c>
      <c r="V150" s="667"/>
      <c r="W150" s="760"/>
      <c r="X150" s="436" t="s">
        <v>269</v>
      </c>
      <c r="Y150" s="437" t="s">
        <v>335</v>
      </c>
    </row>
    <row r="151" spans="1:25" ht="89.25" x14ac:dyDescent="0.25">
      <c r="A151" s="758" t="s">
        <v>304</v>
      </c>
      <c r="B151" s="654" t="s">
        <v>340</v>
      </c>
      <c r="C151" s="729" t="s">
        <v>341</v>
      </c>
      <c r="D151" s="656">
        <v>474</v>
      </c>
      <c r="E151" s="444" t="s">
        <v>342</v>
      </c>
      <c r="F151" s="1296">
        <v>330331146</v>
      </c>
      <c r="G151" s="1304" t="s">
        <v>249</v>
      </c>
      <c r="H151" s="463" t="s">
        <v>150</v>
      </c>
      <c r="I151" s="274" t="s">
        <v>249</v>
      </c>
      <c r="J151" s="274" t="s">
        <v>249</v>
      </c>
      <c r="K151" s="274" t="s">
        <v>150</v>
      </c>
      <c r="L151" s="274" t="s">
        <v>308</v>
      </c>
      <c r="M151" s="274" t="s">
        <v>309</v>
      </c>
      <c r="N151" s="1324" t="s">
        <v>309</v>
      </c>
      <c r="O151" s="572" t="s">
        <v>912</v>
      </c>
      <c r="P151" s="378" t="s">
        <v>341</v>
      </c>
      <c r="Q151" s="428" t="s">
        <v>55</v>
      </c>
      <c r="R151" s="282">
        <v>97</v>
      </c>
      <c r="S151" s="428" t="s">
        <v>112</v>
      </c>
      <c r="T151" s="449">
        <v>44682</v>
      </c>
      <c r="U151" s="449">
        <v>44926</v>
      </c>
      <c r="V151" s="729" t="s">
        <v>57</v>
      </c>
      <c r="W151" s="569">
        <v>330331146</v>
      </c>
      <c r="X151" s="759" t="s">
        <v>277</v>
      </c>
      <c r="Y151" s="728" t="s">
        <v>323</v>
      </c>
    </row>
    <row r="152" spans="1:25" ht="89.25" x14ac:dyDescent="0.25">
      <c r="A152" s="758"/>
      <c r="B152" s="595"/>
      <c r="C152" s="666"/>
      <c r="D152" s="657"/>
      <c r="E152" s="412" t="s">
        <v>187</v>
      </c>
      <c r="F152" s="1281">
        <v>355782188</v>
      </c>
      <c r="G152" s="461" t="s">
        <v>249</v>
      </c>
      <c r="H152" s="456" t="s">
        <v>150</v>
      </c>
      <c r="I152" s="454" t="s">
        <v>249</v>
      </c>
      <c r="J152" s="454" t="s">
        <v>249</v>
      </c>
      <c r="K152" s="454" t="s">
        <v>150</v>
      </c>
      <c r="L152" s="454" t="s">
        <v>308</v>
      </c>
      <c r="M152" s="454" t="s">
        <v>309</v>
      </c>
      <c r="N152" s="1310" t="s">
        <v>309</v>
      </c>
      <c r="O152" s="573" t="s">
        <v>913</v>
      </c>
      <c r="P152" s="384" t="s">
        <v>343</v>
      </c>
      <c r="Q152" s="404" t="s">
        <v>55</v>
      </c>
      <c r="R152" s="433">
        <v>97</v>
      </c>
      <c r="S152" s="404" t="s">
        <v>112</v>
      </c>
      <c r="T152" s="438">
        <v>44682</v>
      </c>
      <c r="U152" s="438">
        <v>44926</v>
      </c>
      <c r="V152" s="666"/>
      <c r="W152" s="564">
        <v>355782188</v>
      </c>
      <c r="X152" s="752"/>
      <c r="Y152" s="675"/>
    </row>
    <row r="153" spans="1:25" ht="89.25" x14ac:dyDescent="0.25">
      <c r="A153" s="758"/>
      <c r="B153" s="595"/>
      <c r="C153" s="666"/>
      <c r="D153" s="657"/>
      <c r="E153" s="412" t="s">
        <v>253</v>
      </c>
      <c r="F153" s="1281">
        <v>250000000</v>
      </c>
      <c r="G153" s="461" t="s">
        <v>249</v>
      </c>
      <c r="H153" s="456" t="s">
        <v>150</v>
      </c>
      <c r="I153" s="454" t="s">
        <v>249</v>
      </c>
      <c r="J153" s="454" t="s">
        <v>249</v>
      </c>
      <c r="K153" s="454" t="s">
        <v>150</v>
      </c>
      <c r="L153" s="454" t="s">
        <v>308</v>
      </c>
      <c r="M153" s="454" t="s">
        <v>309</v>
      </c>
      <c r="N153" s="1310" t="s">
        <v>309</v>
      </c>
      <c r="O153" s="573" t="s">
        <v>914</v>
      </c>
      <c r="P153" s="384" t="s">
        <v>344</v>
      </c>
      <c r="Q153" s="404" t="s">
        <v>55</v>
      </c>
      <c r="R153" s="433">
        <v>480</v>
      </c>
      <c r="S153" s="404" t="s">
        <v>112</v>
      </c>
      <c r="T153" s="438">
        <v>44682</v>
      </c>
      <c r="U153" s="438">
        <v>44926</v>
      </c>
      <c r="V153" s="666"/>
      <c r="W153" s="452">
        <v>250000000</v>
      </c>
      <c r="X153" s="752"/>
      <c r="Y153" s="675"/>
    </row>
    <row r="154" spans="1:25" ht="89.25" x14ac:dyDescent="0.25">
      <c r="A154" s="758"/>
      <c r="B154" s="595"/>
      <c r="C154" s="666"/>
      <c r="D154" s="657"/>
      <c r="E154" s="412" t="s">
        <v>345</v>
      </c>
      <c r="F154" s="1281">
        <v>413886666</v>
      </c>
      <c r="G154" s="461" t="s">
        <v>249</v>
      </c>
      <c r="H154" s="456" t="s">
        <v>150</v>
      </c>
      <c r="I154" s="454" t="s">
        <v>249</v>
      </c>
      <c r="J154" s="454" t="s">
        <v>249</v>
      </c>
      <c r="K154" s="454" t="s">
        <v>150</v>
      </c>
      <c r="L154" s="454" t="s">
        <v>308</v>
      </c>
      <c r="M154" s="454" t="s">
        <v>309</v>
      </c>
      <c r="N154" s="1310" t="s">
        <v>309</v>
      </c>
      <c r="O154" s="573" t="s">
        <v>915</v>
      </c>
      <c r="P154" s="384" t="s">
        <v>346</v>
      </c>
      <c r="Q154" s="404" t="s">
        <v>55</v>
      </c>
      <c r="R154" s="414">
        <v>81</v>
      </c>
      <c r="S154" s="404" t="s">
        <v>112</v>
      </c>
      <c r="T154" s="438">
        <v>44682</v>
      </c>
      <c r="U154" s="438">
        <v>44926</v>
      </c>
      <c r="V154" s="666"/>
      <c r="W154" s="564">
        <v>413886666</v>
      </c>
      <c r="X154" s="752"/>
      <c r="Y154" s="675"/>
    </row>
    <row r="155" spans="1:25" ht="89.25" x14ac:dyDescent="0.25">
      <c r="A155" s="758"/>
      <c r="B155" s="595"/>
      <c r="C155" s="666"/>
      <c r="D155" s="657"/>
      <c r="E155" s="676" t="s">
        <v>347</v>
      </c>
      <c r="F155" s="1282">
        <v>100000000</v>
      </c>
      <c r="G155" s="461" t="s">
        <v>249</v>
      </c>
      <c r="H155" s="456" t="s">
        <v>150</v>
      </c>
      <c r="I155" s="454" t="s">
        <v>249</v>
      </c>
      <c r="J155" s="454" t="s">
        <v>249</v>
      </c>
      <c r="K155" s="454" t="s">
        <v>150</v>
      </c>
      <c r="L155" s="454" t="s">
        <v>308</v>
      </c>
      <c r="M155" s="454" t="s">
        <v>309</v>
      </c>
      <c r="N155" s="1310" t="s">
        <v>309</v>
      </c>
      <c r="O155" s="573" t="s">
        <v>916</v>
      </c>
      <c r="P155" s="384" t="s">
        <v>348</v>
      </c>
      <c r="Q155" s="404" t="s">
        <v>55</v>
      </c>
      <c r="R155" s="414">
        <v>85</v>
      </c>
      <c r="S155" s="404" t="s">
        <v>112</v>
      </c>
      <c r="T155" s="438">
        <v>44682</v>
      </c>
      <c r="U155" s="438">
        <v>44926</v>
      </c>
      <c r="V155" s="666"/>
      <c r="W155" s="719">
        <v>100000000</v>
      </c>
      <c r="X155" s="752"/>
      <c r="Y155" s="675"/>
    </row>
    <row r="156" spans="1:25" ht="89.25" x14ac:dyDescent="0.25">
      <c r="A156" s="758"/>
      <c r="B156" s="595"/>
      <c r="C156" s="666"/>
      <c r="D156" s="657"/>
      <c r="E156" s="676"/>
      <c r="F156" s="1282"/>
      <c r="G156" s="461" t="s">
        <v>249</v>
      </c>
      <c r="H156" s="456" t="s">
        <v>150</v>
      </c>
      <c r="I156" s="454" t="s">
        <v>249</v>
      </c>
      <c r="J156" s="454" t="s">
        <v>249</v>
      </c>
      <c r="K156" s="454" t="s">
        <v>150</v>
      </c>
      <c r="L156" s="454" t="s">
        <v>308</v>
      </c>
      <c r="M156" s="454" t="s">
        <v>309</v>
      </c>
      <c r="N156" s="1310" t="s">
        <v>309</v>
      </c>
      <c r="O156" s="573" t="s">
        <v>919</v>
      </c>
      <c r="P156" s="574" t="s">
        <v>349</v>
      </c>
      <c r="Q156" s="404" t="s">
        <v>55</v>
      </c>
      <c r="R156" s="414">
        <v>44</v>
      </c>
      <c r="S156" s="404" t="s">
        <v>112</v>
      </c>
      <c r="T156" s="438">
        <v>44652</v>
      </c>
      <c r="U156" s="438">
        <v>44926</v>
      </c>
      <c r="V156" s="666"/>
      <c r="W156" s="719"/>
      <c r="X156" s="752"/>
      <c r="Y156" s="675"/>
    </row>
    <row r="157" spans="1:25" ht="89.25" x14ac:dyDescent="0.25">
      <c r="A157" s="758"/>
      <c r="B157" s="595"/>
      <c r="C157" s="666"/>
      <c r="D157" s="657"/>
      <c r="E157" s="676"/>
      <c r="F157" s="1282"/>
      <c r="G157" s="461" t="s">
        <v>249</v>
      </c>
      <c r="H157" s="456" t="s">
        <v>150</v>
      </c>
      <c r="I157" s="454" t="s">
        <v>249</v>
      </c>
      <c r="J157" s="454" t="s">
        <v>249</v>
      </c>
      <c r="K157" s="454" t="s">
        <v>150</v>
      </c>
      <c r="L157" s="454" t="s">
        <v>308</v>
      </c>
      <c r="M157" s="454" t="s">
        <v>309</v>
      </c>
      <c r="N157" s="1310" t="s">
        <v>309</v>
      </c>
      <c r="O157" s="573" t="s">
        <v>917</v>
      </c>
      <c r="P157" s="574" t="s">
        <v>350</v>
      </c>
      <c r="Q157" s="404" t="s">
        <v>55</v>
      </c>
      <c r="R157" s="414">
        <v>44</v>
      </c>
      <c r="S157" s="404" t="s">
        <v>112</v>
      </c>
      <c r="T157" s="438">
        <v>44652</v>
      </c>
      <c r="U157" s="438">
        <v>44926</v>
      </c>
      <c r="V157" s="666"/>
      <c r="W157" s="719"/>
      <c r="X157" s="752"/>
      <c r="Y157" s="675"/>
    </row>
    <row r="158" spans="1:25" ht="89.25" x14ac:dyDescent="0.25">
      <c r="A158" s="758"/>
      <c r="B158" s="595"/>
      <c r="C158" s="666"/>
      <c r="D158" s="657"/>
      <c r="E158" s="676"/>
      <c r="F158" s="1282"/>
      <c r="G158" s="461" t="s">
        <v>249</v>
      </c>
      <c r="H158" s="456" t="s">
        <v>150</v>
      </c>
      <c r="I158" s="454" t="s">
        <v>249</v>
      </c>
      <c r="J158" s="454" t="s">
        <v>249</v>
      </c>
      <c r="K158" s="454" t="s">
        <v>150</v>
      </c>
      <c r="L158" s="454" t="s">
        <v>308</v>
      </c>
      <c r="M158" s="454" t="s">
        <v>309</v>
      </c>
      <c r="N158" s="1310" t="s">
        <v>309</v>
      </c>
      <c r="O158" s="573" t="s">
        <v>918</v>
      </c>
      <c r="P158" s="574" t="s">
        <v>351</v>
      </c>
      <c r="Q158" s="404" t="s">
        <v>55</v>
      </c>
      <c r="R158" s="414">
        <v>12</v>
      </c>
      <c r="S158" s="404" t="s">
        <v>112</v>
      </c>
      <c r="T158" s="438">
        <v>44652</v>
      </c>
      <c r="U158" s="438">
        <v>44926</v>
      </c>
      <c r="V158" s="666"/>
      <c r="W158" s="719"/>
      <c r="X158" s="752"/>
      <c r="Y158" s="675"/>
    </row>
    <row r="159" spans="1:25" ht="89.25" x14ac:dyDescent="0.25">
      <c r="A159" s="758"/>
      <c r="B159" s="595"/>
      <c r="C159" s="666"/>
      <c r="D159" s="657"/>
      <c r="E159" s="676" t="s">
        <v>352</v>
      </c>
      <c r="F159" s="1282">
        <v>155000000</v>
      </c>
      <c r="G159" s="461" t="s">
        <v>249</v>
      </c>
      <c r="H159" s="456" t="s">
        <v>150</v>
      </c>
      <c r="I159" s="454" t="s">
        <v>249</v>
      </c>
      <c r="J159" s="454" t="s">
        <v>249</v>
      </c>
      <c r="K159" s="454" t="s">
        <v>150</v>
      </c>
      <c r="L159" s="454" t="s">
        <v>308</v>
      </c>
      <c r="M159" s="454" t="s">
        <v>309</v>
      </c>
      <c r="N159" s="1310" t="s">
        <v>309</v>
      </c>
      <c r="O159" s="573" t="s">
        <v>353</v>
      </c>
      <c r="P159" s="384" t="s">
        <v>354</v>
      </c>
      <c r="Q159" s="404" t="s">
        <v>55</v>
      </c>
      <c r="R159" s="404">
        <v>217</v>
      </c>
      <c r="S159" s="404" t="s">
        <v>112</v>
      </c>
      <c r="T159" s="438">
        <v>44593</v>
      </c>
      <c r="U159" s="438">
        <v>44926</v>
      </c>
      <c r="V159" s="666" t="s">
        <v>355</v>
      </c>
      <c r="W159" s="751">
        <v>155000000</v>
      </c>
      <c r="X159" s="752" t="s">
        <v>66</v>
      </c>
      <c r="Y159" s="675" t="s">
        <v>335</v>
      </c>
    </row>
    <row r="160" spans="1:25" ht="89.25" x14ac:dyDescent="0.25">
      <c r="A160" s="758"/>
      <c r="B160" s="595"/>
      <c r="C160" s="666"/>
      <c r="D160" s="657"/>
      <c r="E160" s="676"/>
      <c r="F160" s="1282"/>
      <c r="G160" s="461" t="s">
        <v>249</v>
      </c>
      <c r="H160" s="456" t="s">
        <v>150</v>
      </c>
      <c r="I160" s="454" t="s">
        <v>249</v>
      </c>
      <c r="J160" s="454" t="s">
        <v>249</v>
      </c>
      <c r="K160" s="454" t="s">
        <v>150</v>
      </c>
      <c r="L160" s="454" t="s">
        <v>308</v>
      </c>
      <c r="M160" s="454" t="s">
        <v>309</v>
      </c>
      <c r="N160" s="1310" t="s">
        <v>309</v>
      </c>
      <c r="O160" s="573" t="s">
        <v>356</v>
      </c>
      <c r="P160" s="384" t="s">
        <v>357</v>
      </c>
      <c r="Q160" s="404" t="s">
        <v>55</v>
      </c>
      <c r="R160" s="404">
        <v>377</v>
      </c>
      <c r="S160" s="404" t="s">
        <v>112</v>
      </c>
      <c r="T160" s="438">
        <v>44593</v>
      </c>
      <c r="U160" s="438">
        <v>44926</v>
      </c>
      <c r="V160" s="666"/>
      <c r="W160" s="751"/>
      <c r="X160" s="752"/>
      <c r="Y160" s="675"/>
    </row>
    <row r="161" spans="1:25" ht="89.25" x14ac:dyDescent="0.25">
      <c r="A161" s="758"/>
      <c r="B161" s="595"/>
      <c r="C161" s="666"/>
      <c r="D161" s="657"/>
      <c r="E161" s="676"/>
      <c r="F161" s="1282"/>
      <c r="G161" s="461" t="s">
        <v>249</v>
      </c>
      <c r="H161" s="456" t="s">
        <v>150</v>
      </c>
      <c r="I161" s="454" t="s">
        <v>249</v>
      </c>
      <c r="J161" s="454" t="s">
        <v>249</v>
      </c>
      <c r="K161" s="454" t="s">
        <v>150</v>
      </c>
      <c r="L161" s="454" t="s">
        <v>308</v>
      </c>
      <c r="M161" s="454" t="s">
        <v>309</v>
      </c>
      <c r="N161" s="1310" t="s">
        <v>309</v>
      </c>
      <c r="O161" s="407" t="s">
        <v>358</v>
      </c>
      <c r="P161" s="384" t="s">
        <v>358</v>
      </c>
      <c r="Q161" s="404" t="s">
        <v>55</v>
      </c>
      <c r="R161" s="404">
        <v>296</v>
      </c>
      <c r="S161" s="404" t="s">
        <v>112</v>
      </c>
      <c r="T161" s="438">
        <v>44593</v>
      </c>
      <c r="U161" s="438">
        <v>44926</v>
      </c>
      <c r="V161" s="666"/>
      <c r="W161" s="751"/>
      <c r="X161" s="752"/>
      <c r="Y161" s="675"/>
    </row>
    <row r="162" spans="1:25" ht="89.25" x14ac:dyDescent="0.25">
      <c r="A162" s="758"/>
      <c r="B162" s="595"/>
      <c r="C162" s="666"/>
      <c r="D162" s="657"/>
      <c r="E162" s="676"/>
      <c r="F162" s="1282"/>
      <c r="G162" s="461" t="s">
        <v>249</v>
      </c>
      <c r="H162" s="456" t="s">
        <v>150</v>
      </c>
      <c r="I162" s="454" t="s">
        <v>249</v>
      </c>
      <c r="J162" s="454" t="s">
        <v>249</v>
      </c>
      <c r="K162" s="454" t="s">
        <v>150</v>
      </c>
      <c r="L162" s="454" t="s">
        <v>308</v>
      </c>
      <c r="M162" s="454" t="s">
        <v>309</v>
      </c>
      <c r="N162" s="1310" t="s">
        <v>309</v>
      </c>
      <c r="O162" s="407" t="s">
        <v>359</v>
      </c>
      <c r="P162" s="384" t="s">
        <v>359</v>
      </c>
      <c r="Q162" s="404" t="s">
        <v>55</v>
      </c>
      <c r="R162" s="404">
        <v>2382</v>
      </c>
      <c r="S162" s="404" t="s">
        <v>112</v>
      </c>
      <c r="T162" s="438">
        <v>44593</v>
      </c>
      <c r="U162" s="438">
        <v>44926</v>
      </c>
      <c r="V162" s="666"/>
      <c r="W162" s="751"/>
      <c r="X162" s="752"/>
      <c r="Y162" s="675"/>
    </row>
    <row r="163" spans="1:25" ht="90" thickBot="1" x14ac:dyDescent="0.3">
      <c r="A163" s="758"/>
      <c r="B163" s="655"/>
      <c r="C163" s="734"/>
      <c r="D163" s="658"/>
      <c r="E163" s="762"/>
      <c r="F163" s="1297"/>
      <c r="G163" s="1305" t="s">
        <v>249</v>
      </c>
      <c r="H163" s="462" t="s">
        <v>150</v>
      </c>
      <c r="I163" s="441" t="s">
        <v>249</v>
      </c>
      <c r="J163" s="441" t="s">
        <v>249</v>
      </c>
      <c r="K163" s="441" t="s">
        <v>150</v>
      </c>
      <c r="L163" s="441" t="s">
        <v>308</v>
      </c>
      <c r="M163" s="441" t="s">
        <v>309</v>
      </c>
      <c r="N163" s="1326" t="s">
        <v>309</v>
      </c>
      <c r="O163" s="361" t="s">
        <v>360</v>
      </c>
      <c r="P163" s="377" t="s">
        <v>360</v>
      </c>
      <c r="Q163" s="431" t="s">
        <v>55</v>
      </c>
      <c r="R163" s="431">
        <v>291</v>
      </c>
      <c r="S163" s="431" t="s">
        <v>112</v>
      </c>
      <c r="T163" s="284">
        <v>44593</v>
      </c>
      <c r="U163" s="284">
        <v>44926</v>
      </c>
      <c r="V163" s="734"/>
      <c r="W163" s="763"/>
      <c r="X163" s="783"/>
      <c r="Y163" s="784"/>
    </row>
    <row r="164" spans="1:25" ht="89.25" x14ac:dyDescent="0.25">
      <c r="A164" s="761" t="s">
        <v>304</v>
      </c>
      <c r="B164" s="594" t="s">
        <v>361</v>
      </c>
      <c r="C164" s="665" t="s">
        <v>362</v>
      </c>
      <c r="D164" s="638">
        <v>55</v>
      </c>
      <c r="E164" s="326" t="s">
        <v>363</v>
      </c>
      <c r="F164" s="1280">
        <v>316500000</v>
      </c>
      <c r="G164" s="1302" t="s">
        <v>249</v>
      </c>
      <c r="H164" s="259" t="s">
        <v>150</v>
      </c>
      <c r="I164" s="258" t="s">
        <v>249</v>
      </c>
      <c r="J164" s="258" t="s">
        <v>249</v>
      </c>
      <c r="K164" s="258" t="s">
        <v>150</v>
      </c>
      <c r="L164" s="258" t="s">
        <v>308</v>
      </c>
      <c r="M164" s="258" t="s">
        <v>309</v>
      </c>
      <c r="N164" s="1308" t="s">
        <v>309</v>
      </c>
      <c r="O164" s="406" t="s">
        <v>364</v>
      </c>
      <c r="P164" s="383" t="s">
        <v>365</v>
      </c>
      <c r="Q164" s="403" t="s">
        <v>55</v>
      </c>
      <c r="R164" s="285">
        <v>55</v>
      </c>
      <c r="S164" s="403" t="s">
        <v>112</v>
      </c>
      <c r="T164" s="286">
        <v>44621</v>
      </c>
      <c r="U164" s="286">
        <v>44926</v>
      </c>
      <c r="V164" s="260" t="s">
        <v>57</v>
      </c>
      <c r="W164" s="568">
        <v>316500000</v>
      </c>
      <c r="X164" s="280" t="s">
        <v>66</v>
      </c>
      <c r="Y164" s="287" t="s">
        <v>323</v>
      </c>
    </row>
    <row r="165" spans="1:25" ht="51" x14ac:dyDescent="0.25">
      <c r="A165" s="761"/>
      <c r="B165" s="595"/>
      <c r="C165" s="666"/>
      <c r="D165" s="639"/>
      <c r="E165" s="676" t="s">
        <v>366</v>
      </c>
      <c r="F165" s="1282">
        <v>7072500000</v>
      </c>
      <c r="G165" s="758" t="s">
        <v>249</v>
      </c>
      <c r="H165" s="632" t="s">
        <v>150</v>
      </c>
      <c r="I165" s="591" t="s">
        <v>249</v>
      </c>
      <c r="J165" s="591" t="s">
        <v>249</v>
      </c>
      <c r="K165" s="591" t="s">
        <v>150</v>
      </c>
      <c r="L165" s="591" t="s">
        <v>308</v>
      </c>
      <c r="M165" s="591" t="s">
        <v>309</v>
      </c>
      <c r="N165" s="1328" t="s">
        <v>309</v>
      </c>
      <c r="O165" s="407" t="s">
        <v>367</v>
      </c>
      <c r="P165" s="384" t="s">
        <v>368</v>
      </c>
      <c r="Q165" s="404" t="s">
        <v>55</v>
      </c>
      <c r="R165" s="414">
        <v>122</v>
      </c>
      <c r="S165" s="666" t="s">
        <v>112</v>
      </c>
      <c r="T165" s="757">
        <v>44621</v>
      </c>
      <c r="U165" s="757">
        <v>44926</v>
      </c>
      <c r="V165" s="261" t="s">
        <v>57</v>
      </c>
      <c r="W165" s="789">
        <v>7072500000</v>
      </c>
      <c r="X165" s="435" t="s">
        <v>66</v>
      </c>
      <c r="Y165" s="450" t="s">
        <v>323</v>
      </c>
    </row>
    <row r="166" spans="1:25" ht="51" x14ac:dyDescent="0.25">
      <c r="A166" s="761"/>
      <c r="B166" s="595"/>
      <c r="C166" s="666"/>
      <c r="D166" s="639"/>
      <c r="E166" s="676"/>
      <c r="F166" s="1282"/>
      <c r="G166" s="758"/>
      <c r="H166" s="632"/>
      <c r="I166" s="591"/>
      <c r="J166" s="591"/>
      <c r="K166" s="591"/>
      <c r="L166" s="591"/>
      <c r="M166" s="591"/>
      <c r="N166" s="1328"/>
      <c r="O166" s="407" t="s">
        <v>369</v>
      </c>
      <c r="P166" s="384" t="s">
        <v>370</v>
      </c>
      <c r="Q166" s="404" t="s">
        <v>55</v>
      </c>
      <c r="R166" s="414">
        <v>122</v>
      </c>
      <c r="S166" s="666"/>
      <c r="T166" s="757"/>
      <c r="U166" s="757"/>
      <c r="V166" s="261" t="s">
        <v>159</v>
      </c>
      <c r="W166" s="790"/>
      <c r="X166" s="435" t="s">
        <v>66</v>
      </c>
      <c r="Y166" s="450" t="s">
        <v>323</v>
      </c>
    </row>
    <row r="167" spans="1:25" ht="89.25" x14ac:dyDescent="0.25">
      <c r="A167" s="761"/>
      <c r="B167" s="595"/>
      <c r="C167" s="666"/>
      <c r="D167" s="639"/>
      <c r="E167" s="412" t="s">
        <v>187</v>
      </c>
      <c r="F167" s="1281">
        <v>194933334</v>
      </c>
      <c r="G167" s="461" t="s">
        <v>249</v>
      </c>
      <c r="H167" s="456" t="s">
        <v>150</v>
      </c>
      <c r="I167" s="454" t="s">
        <v>249</v>
      </c>
      <c r="J167" s="454" t="s">
        <v>249</v>
      </c>
      <c r="K167" s="454" t="s">
        <v>150</v>
      </c>
      <c r="L167" s="454" t="s">
        <v>308</v>
      </c>
      <c r="M167" s="454" t="s">
        <v>309</v>
      </c>
      <c r="N167" s="1310" t="s">
        <v>309</v>
      </c>
      <c r="O167" s="407" t="s">
        <v>371</v>
      </c>
      <c r="P167" s="384" t="s">
        <v>372</v>
      </c>
      <c r="Q167" s="404" t="s">
        <v>55</v>
      </c>
      <c r="R167" s="414">
        <v>95</v>
      </c>
      <c r="S167" s="404" t="s">
        <v>112</v>
      </c>
      <c r="T167" s="438">
        <v>44621</v>
      </c>
      <c r="U167" s="438">
        <v>44926</v>
      </c>
      <c r="V167" s="261" t="s">
        <v>57</v>
      </c>
      <c r="W167" s="564">
        <v>194933334</v>
      </c>
      <c r="X167" s="435" t="s">
        <v>66</v>
      </c>
      <c r="Y167" s="450" t="s">
        <v>323</v>
      </c>
    </row>
    <row r="168" spans="1:25" ht="89.25" x14ac:dyDescent="0.25">
      <c r="A168" s="761"/>
      <c r="B168" s="595"/>
      <c r="C168" s="666"/>
      <c r="D168" s="639"/>
      <c r="E168" s="412" t="s">
        <v>373</v>
      </c>
      <c r="F168" s="1292">
        <v>1000000000</v>
      </c>
      <c r="G168" s="461" t="s">
        <v>249</v>
      </c>
      <c r="H168" s="456" t="s">
        <v>150</v>
      </c>
      <c r="I168" s="454" t="s">
        <v>249</v>
      </c>
      <c r="J168" s="454" t="s">
        <v>249</v>
      </c>
      <c r="K168" s="454" t="s">
        <v>150</v>
      </c>
      <c r="L168" s="454" t="s">
        <v>308</v>
      </c>
      <c r="M168" s="454" t="s">
        <v>309</v>
      </c>
      <c r="N168" s="1310" t="s">
        <v>309</v>
      </c>
      <c r="O168" s="407" t="s">
        <v>374</v>
      </c>
      <c r="P168" s="384" t="s">
        <v>375</v>
      </c>
      <c r="Q168" s="404" t="s">
        <v>55</v>
      </c>
      <c r="R168" s="414">
        <v>110</v>
      </c>
      <c r="S168" s="404" t="s">
        <v>112</v>
      </c>
      <c r="T168" s="438">
        <v>44621</v>
      </c>
      <c r="U168" s="438">
        <v>44926</v>
      </c>
      <c r="V168" s="404" t="s">
        <v>159</v>
      </c>
      <c r="W168" s="564">
        <v>1000000000</v>
      </c>
      <c r="X168" s="435" t="s">
        <v>66</v>
      </c>
      <c r="Y168" s="450" t="s">
        <v>323</v>
      </c>
    </row>
    <row r="169" spans="1:25" ht="89.25" x14ac:dyDescent="0.25">
      <c r="A169" s="761"/>
      <c r="B169" s="595"/>
      <c r="C169" s="666"/>
      <c r="D169" s="639"/>
      <c r="E169" s="676" t="s">
        <v>376</v>
      </c>
      <c r="F169" s="1282">
        <v>1000000000</v>
      </c>
      <c r="G169" s="461" t="s">
        <v>249</v>
      </c>
      <c r="H169" s="456" t="s">
        <v>150</v>
      </c>
      <c r="I169" s="454" t="s">
        <v>249</v>
      </c>
      <c r="J169" s="454" t="s">
        <v>249</v>
      </c>
      <c r="K169" s="454" t="s">
        <v>150</v>
      </c>
      <c r="L169" s="454" t="s">
        <v>308</v>
      </c>
      <c r="M169" s="454" t="s">
        <v>309</v>
      </c>
      <c r="N169" s="1310" t="s">
        <v>309</v>
      </c>
      <c r="O169" s="407" t="s">
        <v>377</v>
      </c>
      <c r="P169" s="384" t="s">
        <v>378</v>
      </c>
      <c r="Q169" s="404" t="s">
        <v>55</v>
      </c>
      <c r="R169" s="414">
        <v>2</v>
      </c>
      <c r="S169" s="404" t="s">
        <v>112</v>
      </c>
      <c r="T169" s="438">
        <v>44866</v>
      </c>
      <c r="U169" s="438">
        <v>44926</v>
      </c>
      <c r="V169" s="261" t="s">
        <v>159</v>
      </c>
      <c r="W169" s="564">
        <v>1000000000</v>
      </c>
      <c r="X169" s="752" t="s">
        <v>66</v>
      </c>
      <c r="Y169" s="450" t="s">
        <v>323</v>
      </c>
    </row>
    <row r="170" spans="1:25" ht="89.25" x14ac:dyDescent="0.25">
      <c r="A170" s="761"/>
      <c r="B170" s="595"/>
      <c r="C170" s="666"/>
      <c r="D170" s="639"/>
      <c r="E170" s="676"/>
      <c r="F170" s="1282"/>
      <c r="G170" s="461" t="s">
        <v>249</v>
      </c>
      <c r="H170" s="456" t="s">
        <v>150</v>
      </c>
      <c r="I170" s="454" t="s">
        <v>249</v>
      </c>
      <c r="J170" s="454" t="s">
        <v>249</v>
      </c>
      <c r="K170" s="454" t="s">
        <v>150</v>
      </c>
      <c r="L170" s="454" t="s">
        <v>308</v>
      </c>
      <c r="M170" s="454" t="s">
        <v>309</v>
      </c>
      <c r="N170" s="1310" t="s">
        <v>309</v>
      </c>
      <c r="O170" s="407" t="s">
        <v>379</v>
      </c>
      <c r="P170" s="384" t="s">
        <v>380</v>
      </c>
      <c r="Q170" s="404" t="s">
        <v>55</v>
      </c>
      <c r="R170" s="414">
        <v>1</v>
      </c>
      <c r="S170" s="404" t="s">
        <v>112</v>
      </c>
      <c r="T170" s="438">
        <v>44805</v>
      </c>
      <c r="U170" s="438">
        <v>44926</v>
      </c>
      <c r="V170" s="261" t="s">
        <v>381</v>
      </c>
      <c r="W170" s="564">
        <v>0</v>
      </c>
      <c r="X170" s="752"/>
      <c r="Y170" s="450" t="s">
        <v>323</v>
      </c>
    </row>
    <row r="171" spans="1:25" ht="38.25" customHeight="1" x14ac:dyDescent="0.25">
      <c r="A171" s="761"/>
      <c r="B171" s="595"/>
      <c r="C171" s="666"/>
      <c r="D171" s="639"/>
      <c r="E171" s="639" t="s">
        <v>109</v>
      </c>
      <c r="F171" s="1282">
        <v>315500000</v>
      </c>
      <c r="G171" s="758" t="s">
        <v>249</v>
      </c>
      <c r="H171" s="632" t="s">
        <v>150</v>
      </c>
      <c r="I171" s="591" t="s">
        <v>249</v>
      </c>
      <c r="J171" s="591" t="s">
        <v>249</v>
      </c>
      <c r="K171" s="591" t="s">
        <v>150</v>
      </c>
      <c r="L171" s="591" t="s">
        <v>308</v>
      </c>
      <c r="M171" s="591" t="s">
        <v>309</v>
      </c>
      <c r="N171" s="1328" t="s">
        <v>309</v>
      </c>
      <c r="O171" s="761" t="s">
        <v>382</v>
      </c>
      <c r="P171" s="384" t="s">
        <v>383</v>
      </c>
      <c r="Q171" s="404" t="s">
        <v>55</v>
      </c>
      <c r="R171" s="414">
        <v>230</v>
      </c>
      <c r="S171" s="666" t="s">
        <v>112</v>
      </c>
      <c r="T171" s="757">
        <v>44621</v>
      </c>
      <c r="U171" s="757">
        <v>44926</v>
      </c>
      <c r="V171" s="666" t="s">
        <v>57</v>
      </c>
      <c r="W171" s="719">
        <v>315500000</v>
      </c>
      <c r="X171" s="752" t="s">
        <v>66</v>
      </c>
      <c r="Y171" s="786" t="s">
        <v>323</v>
      </c>
    </row>
    <row r="172" spans="1:25" ht="24.75" customHeight="1" thickBot="1" x14ac:dyDescent="0.3">
      <c r="A172" s="761"/>
      <c r="B172" s="596"/>
      <c r="C172" s="667"/>
      <c r="D172" s="640"/>
      <c r="E172" s="640"/>
      <c r="F172" s="1283"/>
      <c r="G172" s="1331"/>
      <c r="H172" s="750"/>
      <c r="I172" s="592"/>
      <c r="J172" s="592"/>
      <c r="K172" s="592"/>
      <c r="L172" s="592"/>
      <c r="M172" s="592"/>
      <c r="N172" s="1330"/>
      <c r="O172" s="776"/>
      <c r="P172" s="385" t="s">
        <v>384</v>
      </c>
      <c r="Q172" s="405" t="s">
        <v>55</v>
      </c>
      <c r="R172" s="415">
        <v>55</v>
      </c>
      <c r="S172" s="667"/>
      <c r="T172" s="788"/>
      <c r="U172" s="788"/>
      <c r="V172" s="667"/>
      <c r="W172" s="760"/>
      <c r="X172" s="754"/>
      <c r="Y172" s="787"/>
    </row>
    <row r="173" spans="1:25" ht="89.25" x14ac:dyDescent="0.25">
      <c r="A173" s="764" t="s">
        <v>304</v>
      </c>
      <c r="B173" s="766" t="s">
        <v>385</v>
      </c>
      <c r="C173" s="769" t="s">
        <v>386</v>
      </c>
      <c r="D173" s="772">
        <v>120</v>
      </c>
      <c r="E173" s="775" t="s">
        <v>387</v>
      </c>
      <c r="F173" s="1298">
        <v>3500574400</v>
      </c>
      <c r="G173" s="1304" t="s">
        <v>249</v>
      </c>
      <c r="H173" s="463" t="s">
        <v>249</v>
      </c>
      <c r="I173" s="274" t="s">
        <v>249</v>
      </c>
      <c r="J173" s="274" t="s">
        <v>249</v>
      </c>
      <c r="K173" s="274" t="s">
        <v>150</v>
      </c>
      <c r="L173" s="274" t="s">
        <v>308</v>
      </c>
      <c r="M173" s="274" t="s">
        <v>309</v>
      </c>
      <c r="N173" s="1324" t="s">
        <v>388</v>
      </c>
      <c r="O173" s="737" t="s">
        <v>389</v>
      </c>
      <c r="P173" s="584" t="s">
        <v>390</v>
      </c>
      <c r="Q173" s="729" t="s">
        <v>55</v>
      </c>
      <c r="R173" s="729">
        <v>4</v>
      </c>
      <c r="S173" s="729" t="s">
        <v>56</v>
      </c>
      <c r="T173" s="785">
        <v>44621</v>
      </c>
      <c r="U173" s="785">
        <v>44926</v>
      </c>
      <c r="V173" s="275" t="s">
        <v>57</v>
      </c>
      <c r="W173" s="569">
        <v>822000000</v>
      </c>
      <c r="X173" s="439" t="s">
        <v>66</v>
      </c>
      <c r="Y173" s="427" t="s">
        <v>154</v>
      </c>
    </row>
    <row r="174" spans="1:25" ht="89.25" x14ac:dyDescent="0.25">
      <c r="A174" s="764"/>
      <c r="B174" s="767"/>
      <c r="C174" s="770"/>
      <c r="D174" s="773"/>
      <c r="E174" s="676"/>
      <c r="F174" s="1282"/>
      <c r="G174" s="461" t="s">
        <v>249</v>
      </c>
      <c r="H174" s="456" t="s">
        <v>249</v>
      </c>
      <c r="I174" s="454" t="s">
        <v>249</v>
      </c>
      <c r="J174" s="454" t="s">
        <v>249</v>
      </c>
      <c r="K174" s="454" t="s">
        <v>150</v>
      </c>
      <c r="L174" s="454" t="s">
        <v>308</v>
      </c>
      <c r="M174" s="454" t="s">
        <v>309</v>
      </c>
      <c r="N174" s="1310" t="s">
        <v>388</v>
      </c>
      <c r="O174" s="669"/>
      <c r="P174" s="598"/>
      <c r="Q174" s="666"/>
      <c r="R174" s="666"/>
      <c r="S174" s="666"/>
      <c r="T174" s="757"/>
      <c r="U174" s="757"/>
      <c r="V174" s="261" t="s">
        <v>57</v>
      </c>
      <c r="W174" s="564">
        <v>2678574400</v>
      </c>
      <c r="X174" s="435" t="s">
        <v>66</v>
      </c>
      <c r="Y174" s="411" t="s">
        <v>154</v>
      </c>
    </row>
    <row r="175" spans="1:25" ht="89.25" x14ac:dyDescent="0.25">
      <c r="A175" s="764"/>
      <c r="B175" s="767"/>
      <c r="C175" s="770"/>
      <c r="D175" s="773"/>
      <c r="E175" s="412" t="s">
        <v>187</v>
      </c>
      <c r="F175" s="1281">
        <v>140000000</v>
      </c>
      <c r="G175" s="461" t="s">
        <v>249</v>
      </c>
      <c r="H175" s="456" t="s">
        <v>249</v>
      </c>
      <c r="I175" s="454" t="s">
        <v>249</v>
      </c>
      <c r="J175" s="454" t="s">
        <v>249</v>
      </c>
      <c r="K175" s="454" t="s">
        <v>150</v>
      </c>
      <c r="L175" s="454" t="s">
        <v>308</v>
      </c>
      <c r="M175" s="454" t="s">
        <v>309</v>
      </c>
      <c r="N175" s="1310" t="s">
        <v>388</v>
      </c>
      <c r="O175" s="407" t="s">
        <v>391</v>
      </c>
      <c r="P175" s="384" t="s">
        <v>392</v>
      </c>
      <c r="Q175" s="404" t="s">
        <v>55</v>
      </c>
      <c r="R175" s="404">
        <v>2</v>
      </c>
      <c r="S175" s="404" t="s">
        <v>88</v>
      </c>
      <c r="T175" s="438">
        <v>44621</v>
      </c>
      <c r="U175" s="438">
        <v>44926</v>
      </c>
      <c r="V175" s="404" t="s">
        <v>57</v>
      </c>
      <c r="W175" s="564">
        <v>140000000</v>
      </c>
      <c r="X175" s="435" t="s">
        <v>66</v>
      </c>
      <c r="Y175" s="411" t="s">
        <v>154</v>
      </c>
    </row>
    <row r="176" spans="1:25" ht="89.25" x14ac:dyDescent="0.25">
      <c r="A176" s="764"/>
      <c r="B176" s="767"/>
      <c r="C176" s="770"/>
      <c r="D176" s="773"/>
      <c r="E176" s="327" t="s">
        <v>393</v>
      </c>
      <c r="F176" s="1281">
        <v>0</v>
      </c>
      <c r="G176" s="1332" t="s">
        <v>249</v>
      </c>
      <c r="H176" s="288" t="s">
        <v>249</v>
      </c>
      <c r="I176" s="289" t="s">
        <v>249</v>
      </c>
      <c r="J176" s="289" t="s">
        <v>249</v>
      </c>
      <c r="K176" s="289" t="s">
        <v>150</v>
      </c>
      <c r="L176" s="454" t="s">
        <v>308</v>
      </c>
      <c r="M176" s="454" t="s">
        <v>309</v>
      </c>
      <c r="N176" s="1333" t="s">
        <v>394</v>
      </c>
      <c r="O176" s="445" t="s">
        <v>395</v>
      </c>
      <c r="P176" s="290" t="s">
        <v>396</v>
      </c>
      <c r="Q176" s="442" t="s">
        <v>55</v>
      </c>
      <c r="R176" s="442">
        <v>7</v>
      </c>
      <c r="S176" s="442" t="s">
        <v>88</v>
      </c>
      <c r="T176" s="446">
        <v>44621</v>
      </c>
      <c r="U176" s="446">
        <v>44926</v>
      </c>
      <c r="V176" s="442" t="s">
        <v>57</v>
      </c>
      <c r="W176" s="564">
        <v>0</v>
      </c>
      <c r="X176" s="435" t="s">
        <v>66</v>
      </c>
      <c r="Y176" s="411" t="s">
        <v>154</v>
      </c>
    </row>
    <row r="177" spans="1:25" ht="89.25" x14ac:dyDescent="0.25">
      <c r="A177" s="764"/>
      <c r="B177" s="767"/>
      <c r="C177" s="770"/>
      <c r="D177" s="773"/>
      <c r="E177" s="327" t="s">
        <v>253</v>
      </c>
      <c r="F177" s="1299">
        <v>150000000</v>
      </c>
      <c r="G177" s="1332" t="s">
        <v>249</v>
      </c>
      <c r="H177" s="288" t="s">
        <v>249</v>
      </c>
      <c r="I177" s="289" t="s">
        <v>249</v>
      </c>
      <c r="J177" s="289" t="s">
        <v>249</v>
      </c>
      <c r="K177" s="289" t="s">
        <v>150</v>
      </c>
      <c r="L177" s="454" t="s">
        <v>308</v>
      </c>
      <c r="M177" s="454" t="s">
        <v>309</v>
      </c>
      <c r="N177" s="1310" t="s">
        <v>388</v>
      </c>
      <c r="O177" s="445" t="s">
        <v>397</v>
      </c>
      <c r="P177" s="290" t="s">
        <v>398</v>
      </c>
      <c r="Q177" s="442" t="s">
        <v>55</v>
      </c>
      <c r="R177" s="442">
        <v>18</v>
      </c>
      <c r="S177" s="442" t="s">
        <v>56</v>
      </c>
      <c r="T177" s="446">
        <v>44621</v>
      </c>
      <c r="U177" s="446">
        <v>44926</v>
      </c>
      <c r="V177" s="442" t="s">
        <v>159</v>
      </c>
      <c r="W177" s="564">
        <v>150000000</v>
      </c>
      <c r="X177" s="435" t="s">
        <v>66</v>
      </c>
      <c r="Y177" s="411" t="s">
        <v>154</v>
      </c>
    </row>
    <row r="178" spans="1:25" ht="89.25" x14ac:dyDescent="0.25">
      <c r="A178" s="764"/>
      <c r="B178" s="767"/>
      <c r="C178" s="770"/>
      <c r="D178" s="773"/>
      <c r="E178" s="777" t="s">
        <v>109</v>
      </c>
      <c r="F178" s="1282">
        <v>2588918089</v>
      </c>
      <c r="G178" s="1332" t="s">
        <v>249</v>
      </c>
      <c r="H178" s="288" t="s">
        <v>249</v>
      </c>
      <c r="I178" s="289" t="s">
        <v>249</v>
      </c>
      <c r="J178" s="289" t="s">
        <v>249</v>
      </c>
      <c r="K178" s="289" t="s">
        <v>150</v>
      </c>
      <c r="L178" s="454" t="s">
        <v>308</v>
      </c>
      <c r="M178" s="454" t="s">
        <v>309</v>
      </c>
      <c r="N178" s="1310" t="s">
        <v>388</v>
      </c>
      <c r="O178" s="779" t="s">
        <v>399</v>
      </c>
      <c r="P178" s="290" t="s">
        <v>400</v>
      </c>
      <c r="Q178" s="442" t="s">
        <v>55</v>
      </c>
      <c r="R178" s="442">
        <v>120</v>
      </c>
      <c r="S178" s="442" t="s">
        <v>88</v>
      </c>
      <c r="T178" s="446">
        <v>44621</v>
      </c>
      <c r="U178" s="446">
        <v>44926</v>
      </c>
      <c r="V178" s="770" t="s">
        <v>57</v>
      </c>
      <c r="W178" s="751">
        <v>2588918089</v>
      </c>
      <c r="X178" s="752" t="s">
        <v>66</v>
      </c>
      <c r="Y178" s="675" t="s">
        <v>154</v>
      </c>
    </row>
    <row r="179" spans="1:25" ht="82.9" customHeight="1" x14ac:dyDescent="0.25">
      <c r="A179" s="764"/>
      <c r="B179" s="767"/>
      <c r="C179" s="770"/>
      <c r="D179" s="773"/>
      <c r="E179" s="777"/>
      <c r="F179" s="1282"/>
      <c r="G179" s="1332" t="s">
        <v>249</v>
      </c>
      <c r="H179" s="288" t="s">
        <v>249</v>
      </c>
      <c r="I179" s="289" t="s">
        <v>249</v>
      </c>
      <c r="J179" s="289" t="s">
        <v>249</v>
      </c>
      <c r="K179" s="289" t="s">
        <v>150</v>
      </c>
      <c r="L179" s="454" t="s">
        <v>308</v>
      </c>
      <c r="M179" s="454" t="s">
        <v>309</v>
      </c>
      <c r="N179" s="1310" t="s">
        <v>388</v>
      </c>
      <c r="O179" s="779"/>
      <c r="P179" s="290" t="s">
        <v>401</v>
      </c>
      <c r="Q179" s="442" t="s">
        <v>55</v>
      </c>
      <c r="R179" s="442">
        <v>120</v>
      </c>
      <c r="S179" s="442" t="s">
        <v>88</v>
      </c>
      <c r="T179" s="446">
        <v>44621</v>
      </c>
      <c r="U179" s="446">
        <v>44926</v>
      </c>
      <c r="V179" s="770"/>
      <c r="W179" s="751"/>
      <c r="X179" s="752"/>
      <c r="Y179" s="675"/>
    </row>
    <row r="180" spans="1:25" ht="151.5" customHeight="1" x14ac:dyDescent="0.25">
      <c r="A180" s="764"/>
      <c r="B180" s="767"/>
      <c r="C180" s="770"/>
      <c r="D180" s="773"/>
      <c r="E180" s="777"/>
      <c r="F180" s="1282"/>
      <c r="G180" s="1332" t="s">
        <v>249</v>
      </c>
      <c r="H180" s="288" t="s">
        <v>249</v>
      </c>
      <c r="I180" s="289" t="s">
        <v>249</v>
      </c>
      <c r="J180" s="289" t="s">
        <v>249</v>
      </c>
      <c r="K180" s="289" t="s">
        <v>150</v>
      </c>
      <c r="L180" s="454" t="s">
        <v>308</v>
      </c>
      <c r="M180" s="454" t="s">
        <v>309</v>
      </c>
      <c r="N180" s="1310" t="s">
        <v>388</v>
      </c>
      <c r="O180" s="779"/>
      <c r="P180" s="290" t="s">
        <v>402</v>
      </c>
      <c r="Q180" s="442" t="s">
        <v>55</v>
      </c>
      <c r="R180" s="442">
        <v>500</v>
      </c>
      <c r="S180" s="442" t="s">
        <v>88</v>
      </c>
      <c r="T180" s="446">
        <v>44621</v>
      </c>
      <c r="U180" s="446">
        <v>44926</v>
      </c>
      <c r="V180" s="770"/>
      <c r="W180" s="751"/>
      <c r="X180" s="752"/>
      <c r="Y180" s="675"/>
    </row>
    <row r="181" spans="1:25" ht="89.25" x14ac:dyDescent="0.25">
      <c r="A181" s="764"/>
      <c r="B181" s="767"/>
      <c r="C181" s="770"/>
      <c r="D181" s="773"/>
      <c r="E181" s="777"/>
      <c r="F181" s="1282"/>
      <c r="G181" s="1332" t="s">
        <v>249</v>
      </c>
      <c r="H181" s="288" t="s">
        <v>249</v>
      </c>
      <c r="I181" s="289" t="s">
        <v>249</v>
      </c>
      <c r="J181" s="289" t="s">
        <v>249</v>
      </c>
      <c r="K181" s="289" t="s">
        <v>150</v>
      </c>
      <c r="L181" s="454" t="s">
        <v>308</v>
      </c>
      <c r="M181" s="454" t="s">
        <v>309</v>
      </c>
      <c r="N181" s="1310" t="s">
        <v>388</v>
      </c>
      <c r="O181" s="779"/>
      <c r="P181" s="290" t="s">
        <v>371</v>
      </c>
      <c r="Q181" s="442" t="s">
        <v>55</v>
      </c>
      <c r="R181" s="442">
        <v>70</v>
      </c>
      <c r="S181" s="770" t="s">
        <v>88</v>
      </c>
      <c r="T181" s="781">
        <v>44621</v>
      </c>
      <c r="U181" s="781">
        <v>44926</v>
      </c>
      <c r="V181" s="770"/>
      <c r="W181" s="751"/>
      <c r="X181" s="752"/>
      <c r="Y181" s="675"/>
    </row>
    <row r="182" spans="1:25" ht="90" thickBot="1" x14ac:dyDescent="0.3">
      <c r="A182" s="765"/>
      <c r="B182" s="768"/>
      <c r="C182" s="771"/>
      <c r="D182" s="774"/>
      <c r="E182" s="778"/>
      <c r="F182" s="1283"/>
      <c r="G182" s="1334" t="s">
        <v>249</v>
      </c>
      <c r="H182" s="291" t="s">
        <v>249</v>
      </c>
      <c r="I182" s="292" t="s">
        <v>249</v>
      </c>
      <c r="J182" s="292" t="s">
        <v>249</v>
      </c>
      <c r="K182" s="292" t="s">
        <v>150</v>
      </c>
      <c r="L182" s="455" t="s">
        <v>308</v>
      </c>
      <c r="M182" s="455" t="s">
        <v>309</v>
      </c>
      <c r="N182" s="1312" t="s">
        <v>388</v>
      </c>
      <c r="O182" s="780"/>
      <c r="P182" s="293" t="s">
        <v>403</v>
      </c>
      <c r="Q182" s="443" t="s">
        <v>55</v>
      </c>
      <c r="R182" s="443">
        <v>75</v>
      </c>
      <c r="S182" s="771"/>
      <c r="T182" s="782"/>
      <c r="U182" s="782"/>
      <c r="V182" s="771"/>
      <c r="W182" s="753"/>
      <c r="X182" s="754"/>
      <c r="Y182" s="755"/>
    </row>
    <row r="183" spans="1:25" ht="26.25" customHeight="1" x14ac:dyDescent="0.25">
      <c r="F183" s="363">
        <f>+SUM(F13:F182)</f>
        <v>147882599164</v>
      </c>
      <c r="W183" s="362">
        <f>SUM(W13:W182)</f>
        <v>147882599164</v>
      </c>
    </row>
  </sheetData>
  <mergeCells count="501">
    <mergeCell ref="U129:U130"/>
    <mergeCell ref="S129:S130"/>
    <mergeCell ref="T129:T130"/>
    <mergeCell ref="X178:X182"/>
    <mergeCell ref="Y178:Y182"/>
    <mergeCell ref="S173:S174"/>
    <mergeCell ref="T173:T174"/>
    <mergeCell ref="U173:U174"/>
    <mergeCell ref="W171:W172"/>
    <mergeCell ref="X171:X172"/>
    <mergeCell ref="Y171:Y172"/>
    <mergeCell ref="T171:T172"/>
    <mergeCell ref="U171:U172"/>
    <mergeCell ref="V171:V172"/>
    <mergeCell ref="W165:W166"/>
    <mergeCell ref="V178:V182"/>
    <mergeCell ref="W178:W182"/>
    <mergeCell ref="T181:T182"/>
    <mergeCell ref="U181:U182"/>
    <mergeCell ref="X159:X163"/>
    <mergeCell ref="Y159:Y163"/>
    <mergeCell ref="X169:X170"/>
    <mergeCell ref="X146:X149"/>
    <mergeCell ref="Y146:Y149"/>
    <mergeCell ref="N171:N172"/>
    <mergeCell ref="O171:O172"/>
    <mergeCell ref="S171:S172"/>
    <mergeCell ref="F173:F174"/>
    <mergeCell ref="F178:F182"/>
    <mergeCell ref="E178:E182"/>
    <mergeCell ref="O178:O182"/>
    <mergeCell ref="S181:S182"/>
    <mergeCell ref="E171:E172"/>
    <mergeCell ref="G171:G172"/>
    <mergeCell ref="H171:H172"/>
    <mergeCell ref="I171:I172"/>
    <mergeCell ref="J171:J172"/>
    <mergeCell ref="K171:K172"/>
    <mergeCell ref="L171:L172"/>
    <mergeCell ref="M171:M172"/>
    <mergeCell ref="O173:O174"/>
    <mergeCell ref="P173:P174"/>
    <mergeCell ref="Q173:Q174"/>
    <mergeCell ref="R173:R174"/>
    <mergeCell ref="A164:A172"/>
    <mergeCell ref="B164:B172"/>
    <mergeCell ref="C164:C172"/>
    <mergeCell ref="D164:D172"/>
    <mergeCell ref="E165:E166"/>
    <mergeCell ref="G165:G166"/>
    <mergeCell ref="F171:F172"/>
    <mergeCell ref="A173:A182"/>
    <mergeCell ref="B173:B182"/>
    <mergeCell ref="C173:C182"/>
    <mergeCell ref="D173:D182"/>
    <mergeCell ref="E173:E174"/>
    <mergeCell ref="N165:N166"/>
    <mergeCell ref="S165:S166"/>
    <mergeCell ref="T165:T166"/>
    <mergeCell ref="U165:U166"/>
    <mergeCell ref="E169:E170"/>
    <mergeCell ref="H165:H166"/>
    <mergeCell ref="I165:I166"/>
    <mergeCell ref="J165:J166"/>
    <mergeCell ref="K165:K166"/>
    <mergeCell ref="L165:L166"/>
    <mergeCell ref="M165:M166"/>
    <mergeCell ref="F165:F166"/>
    <mergeCell ref="F169:F170"/>
    <mergeCell ref="A151:A163"/>
    <mergeCell ref="B151:B163"/>
    <mergeCell ref="C151:C163"/>
    <mergeCell ref="D151:D163"/>
    <mergeCell ref="V151:V158"/>
    <mergeCell ref="X151:X158"/>
    <mergeCell ref="Y151:Y158"/>
    <mergeCell ref="E144:E150"/>
    <mergeCell ref="O144:O150"/>
    <mergeCell ref="V144:V150"/>
    <mergeCell ref="W144:W150"/>
    <mergeCell ref="A128:A150"/>
    <mergeCell ref="B128:B150"/>
    <mergeCell ref="C128:C150"/>
    <mergeCell ref="D128:D150"/>
    <mergeCell ref="G129:G130"/>
    <mergeCell ref="H129:H130"/>
    <mergeCell ref="Y136:Y137"/>
    <mergeCell ref="E138:E143"/>
    <mergeCell ref="E155:E158"/>
    <mergeCell ref="W155:W158"/>
    <mergeCell ref="E159:E163"/>
    <mergeCell ref="V159:V163"/>
    <mergeCell ref="W159:W163"/>
    <mergeCell ref="V139:V143"/>
    <mergeCell ref="W139:W143"/>
    <mergeCell ref="X139:X143"/>
    <mergeCell ref="R136:R137"/>
    <mergeCell ref="S136:S137"/>
    <mergeCell ref="T136:T137"/>
    <mergeCell ref="U136:U137"/>
    <mergeCell ref="X136:X137"/>
    <mergeCell ref="L136:L137"/>
    <mergeCell ref="M136:M137"/>
    <mergeCell ref="N136:N137"/>
    <mergeCell ref="O136:O143"/>
    <mergeCell ref="P136:P137"/>
    <mergeCell ref="Q136:Q137"/>
    <mergeCell ref="F138:F143"/>
    <mergeCell ref="T131:T132"/>
    <mergeCell ref="U131:U132"/>
    <mergeCell ref="E136:E137"/>
    <mergeCell ref="G136:G137"/>
    <mergeCell ref="H136:H137"/>
    <mergeCell ref="I136:I137"/>
    <mergeCell ref="J136:J137"/>
    <mergeCell ref="K136:K137"/>
    <mergeCell ref="N131:N132"/>
    <mergeCell ref="P131:P132"/>
    <mergeCell ref="Q131:Q132"/>
    <mergeCell ref="R131:R132"/>
    <mergeCell ref="S131:S132"/>
    <mergeCell ref="F131:F132"/>
    <mergeCell ref="F136:F137"/>
    <mergeCell ref="E131:E132"/>
    <mergeCell ref="G131:G132"/>
    <mergeCell ref="H131:H132"/>
    <mergeCell ref="I131:I132"/>
    <mergeCell ref="J131:J132"/>
    <mergeCell ref="K131:K132"/>
    <mergeCell ref="L131:L132"/>
    <mergeCell ref="M131:M132"/>
    <mergeCell ref="P129:P130"/>
    <mergeCell ref="Q129:Q130"/>
    <mergeCell ref="R129:R130"/>
    <mergeCell ref="I129:I130"/>
    <mergeCell ref="J129:J130"/>
    <mergeCell ref="K129:K130"/>
    <mergeCell ref="L129:L130"/>
    <mergeCell ref="M129:M130"/>
    <mergeCell ref="N129:N130"/>
    <mergeCell ref="O128:O135"/>
    <mergeCell ref="H124:H125"/>
    <mergeCell ref="W117:W118"/>
    <mergeCell ref="X117:X118"/>
    <mergeCell ref="Y117:Y118"/>
    <mergeCell ref="E119:E120"/>
    <mergeCell ref="V119:V120"/>
    <mergeCell ref="W119:W120"/>
    <mergeCell ref="X119:X120"/>
    <mergeCell ref="E129:E130"/>
    <mergeCell ref="Y121:Y122"/>
    <mergeCell ref="E123:E125"/>
    <mergeCell ref="V123:V125"/>
    <mergeCell ref="W123:W125"/>
    <mergeCell ref="X123:X125"/>
    <mergeCell ref="Y123:Y125"/>
    <mergeCell ref="G124:G125"/>
    <mergeCell ref="E121:E122"/>
    <mergeCell ref="V121:V122"/>
    <mergeCell ref="W121:W122"/>
    <mergeCell ref="X121:X122"/>
    <mergeCell ref="F121:F122"/>
    <mergeCell ref="F123:F125"/>
    <mergeCell ref="N124:N125"/>
    <mergeCell ref="S124:S125"/>
    <mergeCell ref="E117:E118"/>
    <mergeCell ref="O117:O120"/>
    <mergeCell ref="V117:V118"/>
    <mergeCell ref="U112:U113"/>
    <mergeCell ref="E114:E116"/>
    <mergeCell ref="O114:O116"/>
    <mergeCell ref="P114:P116"/>
    <mergeCell ref="Q114:Q116"/>
    <mergeCell ref="R114:R116"/>
    <mergeCell ref="S114:S116"/>
    <mergeCell ref="T114:T116"/>
    <mergeCell ref="P112:P113"/>
    <mergeCell ref="Q112:Q113"/>
    <mergeCell ref="R112:R113"/>
    <mergeCell ref="S112:S113"/>
    <mergeCell ref="T112:T113"/>
    <mergeCell ref="F117:F118"/>
    <mergeCell ref="F119:F120"/>
    <mergeCell ref="K124:K125"/>
    <mergeCell ref="U110:U111"/>
    <mergeCell ref="Y110:Y111"/>
    <mergeCell ref="P110:P111"/>
    <mergeCell ref="Q110:Q111"/>
    <mergeCell ref="R110:R111"/>
    <mergeCell ref="S110:S111"/>
    <mergeCell ref="T110:T111"/>
    <mergeCell ref="U114:U116"/>
    <mergeCell ref="T124:T125"/>
    <mergeCell ref="U124:U125"/>
    <mergeCell ref="Y105:Y108"/>
    <mergeCell ref="R105:R108"/>
    <mergeCell ref="S105:S108"/>
    <mergeCell ref="T105:T108"/>
    <mergeCell ref="U105:U108"/>
    <mergeCell ref="A110:A127"/>
    <mergeCell ref="B110:B125"/>
    <mergeCell ref="C110:C125"/>
    <mergeCell ref="D110:D125"/>
    <mergeCell ref="E110:E111"/>
    <mergeCell ref="O110:O113"/>
    <mergeCell ref="Q105:Q108"/>
    <mergeCell ref="B105:B109"/>
    <mergeCell ref="C105:C109"/>
    <mergeCell ref="D105:D109"/>
    <mergeCell ref="O105:O108"/>
    <mergeCell ref="P105:P108"/>
    <mergeCell ref="F110:F111"/>
    <mergeCell ref="F114:F116"/>
    <mergeCell ref="B126:B127"/>
    <mergeCell ref="C126:C127"/>
    <mergeCell ref="D126:D127"/>
    <mergeCell ref="I124:I125"/>
    <mergeCell ref="J124:J125"/>
    <mergeCell ref="V84:V87"/>
    <mergeCell ref="Y94:Y96"/>
    <mergeCell ref="Y88:Y90"/>
    <mergeCell ref="E92:E93"/>
    <mergeCell ref="Y92:Y93"/>
    <mergeCell ref="E94:E96"/>
    <mergeCell ref="N94:N104"/>
    <mergeCell ref="O94:O96"/>
    <mergeCell ref="P94:P96"/>
    <mergeCell ref="K84:K104"/>
    <mergeCell ref="L84:L104"/>
    <mergeCell ref="E100:E102"/>
    <mergeCell ref="Y100:Y102"/>
    <mergeCell ref="E103:E104"/>
    <mergeCell ref="Y103:Y104"/>
    <mergeCell ref="S97:S99"/>
    <mergeCell ref="T97:T99"/>
    <mergeCell ref="U97:U99"/>
    <mergeCell ref="Y97:Y99"/>
    <mergeCell ref="E97:E99"/>
    <mergeCell ref="O97:O99"/>
    <mergeCell ref="P97:P99"/>
    <mergeCell ref="Q97:Q99"/>
    <mergeCell ref="R97:R99"/>
    <mergeCell ref="H84:H104"/>
    <mergeCell ref="I84:I104"/>
    <mergeCell ref="J84:J104"/>
    <mergeCell ref="S94:S96"/>
    <mergeCell ref="T94:T96"/>
    <mergeCell ref="U94:U96"/>
    <mergeCell ref="P88:P90"/>
    <mergeCell ref="Q88:Q90"/>
    <mergeCell ref="R88:R90"/>
    <mergeCell ref="S88:S90"/>
    <mergeCell ref="M84:M104"/>
    <mergeCell ref="N84:N87"/>
    <mergeCell ref="Y82:Y83"/>
    <mergeCell ref="B84:B104"/>
    <mergeCell ref="C84:C104"/>
    <mergeCell ref="D84:D104"/>
    <mergeCell ref="E84:E87"/>
    <mergeCell ref="O82:O83"/>
    <mergeCell ref="P82:P83"/>
    <mergeCell ref="Q82:Q83"/>
    <mergeCell ref="R82:R83"/>
    <mergeCell ref="S82:S83"/>
    <mergeCell ref="F97:F99"/>
    <mergeCell ref="F100:F102"/>
    <mergeCell ref="F103:F104"/>
    <mergeCell ref="Y84:Y87"/>
    <mergeCell ref="E88:E90"/>
    <mergeCell ref="N88:N93"/>
    <mergeCell ref="O88:O90"/>
    <mergeCell ref="W84:W87"/>
    <mergeCell ref="X84:X87"/>
    <mergeCell ref="T88:T90"/>
    <mergeCell ref="U88:U90"/>
    <mergeCell ref="Q94:Q96"/>
    <mergeCell ref="R94:R96"/>
    <mergeCell ref="G84:G104"/>
    <mergeCell ref="Y66:Y68"/>
    <mergeCell ref="N68:N83"/>
    <mergeCell ref="E69:E71"/>
    <mergeCell ref="L69:L83"/>
    <mergeCell ref="O69:O71"/>
    <mergeCell ref="P69:P71"/>
    <mergeCell ref="Q69:Q71"/>
    <mergeCell ref="R69:R71"/>
    <mergeCell ref="R66:R68"/>
    <mergeCell ref="S66:S68"/>
    <mergeCell ref="T66:T68"/>
    <mergeCell ref="U66:U68"/>
    <mergeCell ref="S69:S71"/>
    <mergeCell ref="T69:T71"/>
    <mergeCell ref="U69:U71"/>
    <mergeCell ref="Y69:Y71"/>
    <mergeCell ref="E72:E74"/>
    <mergeCell ref="O72:O74"/>
    <mergeCell ref="U75:U80"/>
    <mergeCell ref="Y75:Y77"/>
    <mergeCell ref="E79:E80"/>
    <mergeCell ref="O79:O80"/>
    <mergeCell ref="Y79:Y80"/>
    <mergeCell ref="Y72:Y74"/>
    <mergeCell ref="Y58:Y60"/>
    <mergeCell ref="O59:O60"/>
    <mergeCell ref="U62:U63"/>
    <mergeCell ref="Y62:Y63"/>
    <mergeCell ref="E64:E65"/>
    <mergeCell ref="O64:O65"/>
    <mergeCell ref="P64:P65"/>
    <mergeCell ref="Q64:Q65"/>
    <mergeCell ref="R64:R65"/>
    <mergeCell ref="S64:S65"/>
    <mergeCell ref="T64:T65"/>
    <mergeCell ref="U64:U65"/>
    <mergeCell ref="Y64:Y65"/>
    <mergeCell ref="R62:R63"/>
    <mergeCell ref="S62:S63"/>
    <mergeCell ref="T62:T63"/>
    <mergeCell ref="S59:S61"/>
    <mergeCell ref="T59:T61"/>
    <mergeCell ref="U59:U61"/>
    <mergeCell ref="K58:K83"/>
    <mergeCell ref="L58:L68"/>
    <mergeCell ref="M58:M83"/>
    <mergeCell ref="N58:N67"/>
    <mergeCell ref="O75:O77"/>
    <mergeCell ref="P75:P80"/>
    <mergeCell ref="Q75:Q80"/>
    <mergeCell ref="R75:R80"/>
    <mergeCell ref="S75:S80"/>
    <mergeCell ref="T75:T80"/>
    <mergeCell ref="R72:R74"/>
    <mergeCell ref="S72:S74"/>
    <mergeCell ref="T72:T74"/>
    <mergeCell ref="U72:U74"/>
    <mergeCell ref="T82:T83"/>
    <mergeCell ref="U82:U83"/>
    <mergeCell ref="G58:G83"/>
    <mergeCell ref="H58:H83"/>
    <mergeCell ref="I58:I83"/>
    <mergeCell ref="J58:J83"/>
    <mergeCell ref="E82:E83"/>
    <mergeCell ref="E66:E68"/>
    <mergeCell ref="O66:O68"/>
    <mergeCell ref="P66:P68"/>
    <mergeCell ref="Q66:Q68"/>
    <mergeCell ref="P72:P74"/>
    <mergeCell ref="Q72:Q74"/>
    <mergeCell ref="E62:E63"/>
    <mergeCell ref="O62:O63"/>
    <mergeCell ref="P62:P63"/>
    <mergeCell ref="Q62:Q63"/>
    <mergeCell ref="E75:E77"/>
    <mergeCell ref="A58:A109"/>
    <mergeCell ref="B58:B83"/>
    <mergeCell ref="C58:C83"/>
    <mergeCell ref="D58:D83"/>
    <mergeCell ref="F58:F60"/>
    <mergeCell ref="F62:F63"/>
    <mergeCell ref="F64:F65"/>
    <mergeCell ref="F66:F68"/>
    <mergeCell ref="F69:F71"/>
    <mergeCell ref="F72:F74"/>
    <mergeCell ref="F75:F77"/>
    <mergeCell ref="F79:F80"/>
    <mergeCell ref="F82:F83"/>
    <mergeCell ref="F84:F87"/>
    <mergeCell ref="F88:F90"/>
    <mergeCell ref="F92:F93"/>
    <mergeCell ref="F94:F96"/>
    <mergeCell ref="E58:E60"/>
    <mergeCell ref="Y54:Y55"/>
    <mergeCell ref="E56:E57"/>
    <mergeCell ref="O56:O57"/>
    <mergeCell ref="P56:P57"/>
    <mergeCell ref="Q56:Q57"/>
    <mergeCell ref="R56:R57"/>
    <mergeCell ref="S56:S57"/>
    <mergeCell ref="T56:T57"/>
    <mergeCell ref="U56:U57"/>
    <mergeCell ref="W49:W52"/>
    <mergeCell ref="B54:B57"/>
    <mergeCell ref="C54:C57"/>
    <mergeCell ref="D54:D57"/>
    <mergeCell ref="O54:O55"/>
    <mergeCell ref="P54:P55"/>
    <mergeCell ref="Q54:Q55"/>
    <mergeCell ref="R54:R55"/>
    <mergeCell ref="B48:B53"/>
    <mergeCell ref="C48:C53"/>
    <mergeCell ref="D48:D53"/>
    <mergeCell ref="E49:E52"/>
    <mergeCell ref="F49:F52"/>
    <mergeCell ref="F56:F57"/>
    <mergeCell ref="S54:S55"/>
    <mergeCell ref="T54:T55"/>
    <mergeCell ref="U54:U55"/>
    <mergeCell ref="B46:B47"/>
    <mergeCell ref="C46:C47"/>
    <mergeCell ref="D46:D47"/>
    <mergeCell ref="O44:O45"/>
    <mergeCell ref="P44:P45"/>
    <mergeCell ref="Q44:Q45"/>
    <mergeCell ref="R44:R45"/>
    <mergeCell ref="S44:S45"/>
    <mergeCell ref="S40:S43"/>
    <mergeCell ref="W26:W27"/>
    <mergeCell ref="X26:X27"/>
    <mergeCell ref="Y26:Y27"/>
    <mergeCell ref="O28:O29"/>
    <mergeCell ref="P28:P29"/>
    <mergeCell ref="Q28:Q29"/>
    <mergeCell ref="B26:B45"/>
    <mergeCell ref="C26:C45"/>
    <mergeCell ref="D26:D45"/>
    <mergeCell ref="E26:E29"/>
    <mergeCell ref="E30:E34"/>
    <mergeCell ref="R28:R29"/>
    <mergeCell ref="F26:F29"/>
    <mergeCell ref="F30:F34"/>
    <mergeCell ref="F35:F45"/>
    <mergeCell ref="T40:T41"/>
    <mergeCell ref="U40:U41"/>
    <mergeCell ref="W30:W34"/>
    <mergeCell ref="E35:E45"/>
    <mergeCell ref="W35:W40"/>
    <mergeCell ref="T44:T45"/>
    <mergeCell ref="U44:U45"/>
    <mergeCell ref="U14:U15"/>
    <mergeCell ref="B23:B25"/>
    <mergeCell ref="C23:C25"/>
    <mergeCell ref="D23:D25"/>
    <mergeCell ref="E23:E24"/>
    <mergeCell ref="T19:T20"/>
    <mergeCell ref="U19:U20"/>
    <mergeCell ref="V19:V20"/>
    <mergeCell ref="F21:F22"/>
    <mergeCell ref="F23:F24"/>
    <mergeCell ref="P16:P20"/>
    <mergeCell ref="Q16:Q20"/>
    <mergeCell ref="R16:R20"/>
    <mergeCell ref="S16:S20"/>
    <mergeCell ref="E21:E22"/>
    <mergeCell ref="F13:F15"/>
    <mergeCell ref="F16:F20"/>
    <mergeCell ref="O14:O15"/>
    <mergeCell ref="P14:P15"/>
    <mergeCell ref="Q14:Q15"/>
    <mergeCell ref="R14:R15"/>
    <mergeCell ref="S14:S15"/>
    <mergeCell ref="T14:T15"/>
    <mergeCell ref="O16:O20"/>
    <mergeCell ref="A8:B8"/>
    <mergeCell ref="C8:F8"/>
    <mergeCell ref="A9:B9"/>
    <mergeCell ref="C9:F9"/>
    <mergeCell ref="E16:E20"/>
    <mergeCell ref="E13:E15"/>
    <mergeCell ref="A11:F11"/>
    <mergeCell ref="G11:N11"/>
    <mergeCell ref="O11:Y11"/>
    <mergeCell ref="AJ2:AL2"/>
    <mergeCell ref="B3:C3"/>
    <mergeCell ref="D3:V3"/>
    <mergeCell ref="AH3:AI3"/>
    <mergeCell ref="AJ3:AL3"/>
    <mergeCell ref="A1:A3"/>
    <mergeCell ref="B1:C1"/>
    <mergeCell ref="D1:V1"/>
    <mergeCell ref="AH1:AI1"/>
    <mergeCell ref="AJ1:AL1"/>
    <mergeCell ref="B2:C2"/>
    <mergeCell ref="D2:V2"/>
    <mergeCell ref="AH2:AI2"/>
    <mergeCell ref="W1:Y1"/>
    <mergeCell ref="W2:Y2"/>
    <mergeCell ref="W3:Y3"/>
    <mergeCell ref="A5:B5"/>
    <mergeCell ref="C5:F5"/>
    <mergeCell ref="A6:B6"/>
    <mergeCell ref="C6:F6"/>
    <mergeCell ref="O6:Y9"/>
    <mergeCell ref="A7:B7"/>
    <mergeCell ref="F144:F150"/>
    <mergeCell ref="F155:F158"/>
    <mergeCell ref="F159:F163"/>
    <mergeCell ref="O40:O43"/>
    <mergeCell ref="P40:P43"/>
    <mergeCell ref="Q40:Q43"/>
    <mergeCell ref="R40:R43"/>
    <mergeCell ref="P59:P60"/>
    <mergeCell ref="Q59:Q61"/>
    <mergeCell ref="R59:R61"/>
    <mergeCell ref="L124:L125"/>
    <mergeCell ref="M124:M125"/>
    <mergeCell ref="F129:F130"/>
    <mergeCell ref="A13:A57"/>
    <mergeCell ref="B13:B22"/>
    <mergeCell ref="C13:C22"/>
    <mergeCell ref="D13:D22"/>
    <mergeCell ref="C7:F7"/>
  </mergeCells>
  <dataValidations count="2">
    <dataValidation type="list" allowBlank="1" showInputMessage="1" showErrorMessage="1" sqref="E21 E30 E53:E57 E48:E49 E23 E25:E26 E13 E35" xr:uid="{79B89516-BE79-4F7E-A342-8E04EC1580F6}">
      <formula1>INDIRECT(A13)</formula1>
    </dataValidation>
    <dataValidation type="list" allowBlank="1" showInputMessage="1" showErrorMessage="1" sqref="E16" xr:uid="{A0839E67-690E-4418-8353-D92895E70C19}">
      <formula1>INDIRECT(#REF!)</formula1>
    </dataValidation>
  </dataValidations>
  <pageMargins left="0.31496062992125984" right="0.31496062992125984" top="0.35433070866141736" bottom="0.35433070866141736" header="0.11811023622047245" footer="0.11811023622047245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A3A58-9EEB-415A-8083-F93803906A90}">
  <dimension ref="A1:LB116"/>
  <sheetViews>
    <sheetView zoomScale="60" zoomScaleNormal="60" workbookViewId="0">
      <selection activeCell="H4" sqref="H4"/>
    </sheetView>
  </sheetViews>
  <sheetFormatPr baseColWidth="10" defaultColWidth="8.85546875" defaultRowHeight="12.75" x14ac:dyDescent="0.25"/>
  <cols>
    <col min="1" max="1" width="19.28515625" style="4" customWidth="1"/>
    <col min="2" max="2" width="23.5703125" style="4" customWidth="1"/>
    <col min="3" max="3" width="27.7109375" style="4" customWidth="1"/>
    <col min="4" max="4" width="17" style="4" customWidth="1"/>
    <col min="5" max="5" width="43.5703125" style="6" customWidth="1"/>
    <col min="6" max="6" width="31.7109375" style="6" customWidth="1"/>
    <col min="7" max="7" width="13" style="4" customWidth="1"/>
    <col min="8" max="8" width="8.7109375" style="4" customWidth="1"/>
    <col min="9" max="9" width="11.7109375" style="4" customWidth="1"/>
    <col min="10" max="10" width="9" style="4" customWidth="1"/>
    <col min="11" max="11" width="12.7109375" style="4" customWidth="1"/>
    <col min="12" max="12" width="7.140625" style="4" customWidth="1"/>
    <col min="13" max="13" width="7.85546875" style="12" customWidth="1"/>
    <col min="14" max="14" width="23.7109375" style="4" customWidth="1"/>
    <col min="15" max="16" width="36" style="3" customWidth="1"/>
    <col min="17" max="17" width="15.140625" style="9" customWidth="1"/>
    <col min="18" max="18" width="23" style="9" customWidth="1"/>
    <col min="19" max="19" width="14.7109375" style="9" customWidth="1"/>
    <col min="20" max="20" width="12.5703125" style="9" customWidth="1"/>
    <col min="21" max="21" width="11.85546875" style="9" customWidth="1"/>
    <col min="22" max="22" width="28.5703125" style="9" customWidth="1"/>
    <col min="23" max="23" width="24.85546875" style="9" customWidth="1"/>
    <col min="24" max="24" width="13.7109375" style="3" customWidth="1"/>
    <col min="25" max="25" width="18.140625" style="4" customWidth="1"/>
    <col min="26" max="26" width="4.5703125" style="4" customWidth="1"/>
    <col min="27" max="16384" width="8.85546875" style="4"/>
  </cols>
  <sheetData>
    <row r="1" spans="1:314" s="1" customFormat="1" ht="15.75" customHeight="1" x14ac:dyDescent="0.25">
      <c r="A1" s="814"/>
      <c r="B1" s="815"/>
      <c r="C1" s="791" t="s">
        <v>0</v>
      </c>
      <c r="D1" s="792"/>
      <c r="E1" s="614" t="s">
        <v>404</v>
      </c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6"/>
      <c r="U1" s="791" t="s">
        <v>2</v>
      </c>
      <c r="V1" s="793"/>
      <c r="W1" s="605" t="s">
        <v>3</v>
      </c>
      <c r="X1" s="606"/>
      <c r="Y1" s="607"/>
    </row>
    <row r="2" spans="1:314" s="1" customFormat="1" ht="15.75" customHeight="1" x14ac:dyDescent="0.25">
      <c r="A2" s="816"/>
      <c r="B2" s="817"/>
      <c r="C2" s="791" t="s">
        <v>4</v>
      </c>
      <c r="D2" s="792"/>
      <c r="E2" s="605" t="s">
        <v>5</v>
      </c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7"/>
      <c r="U2" s="791" t="s">
        <v>6</v>
      </c>
      <c r="V2" s="793"/>
      <c r="W2" s="605">
        <v>1</v>
      </c>
      <c r="X2" s="606"/>
      <c r="Y2" s="607"/>
    </row>
    <row r="3" spans="1:314" s="1" customFormat="1" ht="15.75" customHeight="1" x14ac:dyDescent="0.25">
      <c r="A3" s="818"/>
      <c r="B3" s="819"/>
      <c r="C3" s="791" t="s">
        <v>7</v>
      </c>
      <c r="D3" s="792"/>
      <c r="E3" s="605" t="s">
        <v>8</v>
      </c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7"/>
      <c r="U3" s="791" t="s">
        <v>9</v>
      </c>
      <c r="V3" s="793"/>
      <c r="W3" s="957">
        <v>43761</v>
      </c>
      <c r="X3" s="618"/>
      <c r="Y3" s="619"/>
    </row>
    <row r="4" spans="1:314" ht="12.75" customHeight="1" x14ac:dyDescent="0.25">
      <c r="A4" s="2"/>
      <c r="B4" s="2"/>
      <c r="C4" s="2"/>
      <c r="D4" s="2"/>
      <c r="E4" s="95"/>
      <c r="F4" s="9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Y4" s="2"/>
    </row>
    <row r="5" spans="1:314" ht="12.75" customHeight="1" x14ac:dyDescent="0.25">
      <c r="A5" s="794" t="s">
        <v>10</v>
      </c>
      <c r="B5" s="795"/>
      <c r="C5" s="807">
        <v>2022</v>
      </c>
      <c r="D5" s="808"/>
      <c r="E5" s="808"/>
      <c r="F5" s="809"/>
      <c r="G5" s="5"/>
      <c r="H5" s="5"/>
      <c r="I5" s="5"/>
      <c r="J5" s="5"/>
      <c r="K5" s="5"/>
      <c r="L5" s="5"/>
      <c r="M5" s="5"/>
      <c r="N5" s="5"/>
      <c r="O5" s="2"/>
      <c r="P5" s="2"/>
      <c r="Q5" s="2"/>
      <c r="R5" s="2"/>
      <c r="S5" s="2"/>
      <c r="T5" s="2"/>
      <c r="U5" s="2"/>
      <c r="V5" s="2"/>
      <c r="W5" s="2"/>
      <c r="Y5" s="2"/>
    </row>
    <row r="6" spans="1:314" ht="30.75" customHeight="1" x14ac:dyDescent="0.25">
      <c r="A6" s="794" t="s">
        <v>11</v>
      </c>
      <c r="B6" s="795"/>
      <c r="C6" s="799" t="s">
        <v>405</v>
      </c>
      <c r="D6" s="800"/>
      <c r="E6" s="800"/>
      <c r="F6" s="801"/>
      <c r="G6" s="5"/>
      <c r="H6" s="5"/>
      <c r="I6" s="5"/>
      <c r="J6" s="5"/>
      <c r="K6" s="5"/>
      <c r="L6" s="5"/>
      <c r="M6" s="5"/>
      <c r="N6" s="5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</row>
    <row r="7" spans="1:314" ht="21" customHeight="1" x14ac:dyDescent="0.25">
      <c r="A7" s="794" t="s">
        <v>13</v>
      </c>
      <c r="B7" s="795"/>
      <c r="C7" s="811">
        <v>2021011000047</v>
      </c>
      <c r="D7" s="812"/>
      <c r="E7" s="812"/>
      <c r="F7" s="813"/>
      <c r="G7" s="5"/>
      <c r="H7" s="5"/>
      <c r="I7" s="5"/>
      <c r="J7" s="5"/>
      <c r="K7" s="5"/>
      <c r="L7" s="5"/>
      <c r="M7" s="5"/>
      <c r="N7" s="5"/>
      <c r="O7" s="810"/>
      <c r="P7" s="810"/>
      <c r="Q7" s="810"/>
      <c r="R7" s="810"/>
      <c r="S7" s="810"/>
      <c r="T7" s="810"/>
      <c r="U7" s="810"/>
      <c r="V7" s="810"/>
      <c r="W7" s="810"/>
      <c r="X7" s="810"/>
      <c r="Y7" s="810"/>
    </row>
    <row r="8" spans="1:314" ht="20.25" customHeight="1" x14ac:dyDescent="0.25">
      <c r="A8" s="794" t="s">
        <v>15</v>
      </c>
      <c r="B8" s="795"/>
      <c r="C8" s="796" t="s">
        <v>406</v>
      </c>
      <c r="D8" s="797"/>
      <c r="E8" s="797"/>
      <c r="F8" s="798"/>
      <c r="G8" s="5"/>
      <c r="H8" s="5"/>
      <c r="I8" s="5"/>
      <c r="J8" s="5"/>
      <c r="K8" s="5"/>
      <c r="L8" s="5"/>
      <c r="M8" s="5"/>
      <c r="N8" s="5"/>
      <c r="O8" s="810"/>
      <c r="P8" s="810"/>
      <c r="Q8" s="810"/>
      <c r="R8" s="810"/>
      <c r="S8" s="810"/>
      <c r="T8" s="810"/>
      <c r="U8" s="810"/>
      <c r="V8" s="810"/>
      <c r="W8" s="810"/>
      <c r="X8" s="810"/>
      <c r="Y8" s="810"/>
    </row>
    <row r="9" spans="1:314" ht="21" customHeight="1" x14ac:dyDescent="0.25">
      <c r="A9" s="794" t="s">
        <v>17</v>
      </c>
      <c r="B9" s="795"/>
      <c r="C9" s="799" t="s">
        <v>18</v>
      </c>
      <c r="D9" s="800"/>
      <c r="E9" s="800"/>
      <c r="F9" s="801"/>
      <c r="G9" s="5"/>
      <c r="H9" s="5"/>
      <c r="I9" s="5"/>
      <c r="J9" s="5"/>
      <c r="K9" s="5"/>
      <c r="L9" s="5"/>
      <c r="M9" s="5"/>
      <c r="N9" s="5"/>
      <c r="O9" s="810"/>
      <c r="P9" s="810"/>
      <c r="Q9" s="810"/>
      <c r="R9" s="810"/>
      <c r="S9" s="810"/>
      <c r="T9" s="810"/>
      <c r="U9" s="810"/>
      <c r="V9" s="810"/>
      <c r="W9" s="810"/>
      <c r="X9" s="810"/>
      <c r="Y9" s="810"/>
    </row>
    <row r="10" spans="1:314" ht="12.75" customHeight="1" thickBot="1" x14ac:dyDescent="0.3">
      <c r="A10" s="6"/>
      <c r="B10" s="6"/>
      <c r="C10" s="12"/>
      <c r="D10" s="12"/>
      <c r="G10" s="12"/>
      <c r="H10" s="12"/>
      <c r="I10" s="12"/>
      <c r="J10" s="12"/>
      <c r="K10" s="12"/>
      <c r="L10" s="12"/>
      <c r="N10" s="12"/>
      <c r="O10" s="12"/>
      <c r="P10" s="12"/>
      <c r="Q10" s="12"/>
      <c r="R10" s="12"/>
      <c r="Y10" s="3"/>
    </row>
    <row r="11" spans="1:314" ht="30" customHeight="1" x14ac:dyDescent="0.25">
      <c r="A11" s="802" t="s">
        <v>19</v>
      </c>
      <c r="B11" s="803"/>
      <c r="C11" s="803"/>
      <c r="D11" s="803"/>
      <c r="E11" s="803"/>
      <c r="F11" s="803"/>
      <c r="G11" s="804" t="s">
        <v>20</v>
      </c>
      <c r="H11" s="805"/>
      <c r="I11" s="805"/>
      <c r="J11" s="805"/>
      <c r="K11" s="805"/>
      <c r="L11" s="805"/>
      <c r="M11" s="805"/>
      <c r="N11" s="806"/>
      <c r="O11" s="820" t="s">
        <v>21</v>
      </c>
      <c r="P11" s="820"/>
      <c r="Q11" s="820"/>
      <c r="R11" s="820"/>
      <c r="S11" s="820"/>
      <c r="T11" s="820"/>
      <c r="U11" s="820"/>
      <c r="V11" s="820"/>
      <c r="W11" s="820"/>
      <c r="X11" s="820"/>
      <c r="Y11" s="821"/>
    </row>
    <row r="12" spans="1:314" s="9" customFormat="1" ht="48" customHeight="1" thickBot="1" x14ac:dyDescent="0.3">
      <c r="A12" s="481" t="s">
        <v>22</v>
      </c>
      <c r="B12" s="482" t="s">
        <v>23</v>
      </c>
      <c r="C12" s="482" t="s">
        <v>24</v>
      </c>
      <c r="D12" s="482" t="s">
        <v>407</v>
      </c>
      <c r="E12" s="482" t="s">
        <v>26</v>
      </c>
      <c r="F12" s="514" t="s">
        <v>534</v>
      </c>
      <c r="G12" s="484" t="s">
        <v>27</v>
      </c>
      <c r="H12" s="485" t="s">
        <v>28</v>
      </c>
      <c r="I12" s="485" t="s">
        <v>29</v>
      </c>
      <c r="J12" s="485" t="s">
        <v>30</v>
      </c>
      <c r="K12" s="485" t="s">
        <v>31</v>
      </c>
      <c r="L12" s="485" t="s">
        <v>32</v>
      </c>
      <c r="M12" s="485" t="s">
        <v>33</v>
      </c>
      <c r="N12" s="1342" t="s">
        <v>34</v>
      </c>
      <c r="O12" s="483" t="s">
        <v>35</v>
      </c>
      <c r="P12" s="480" t="s">
        <v>36</v>
      </c>
      <c r="Q12" s="480" t="s">
        <v>37</v>
      </c>
      <c r="R12" s="475" t="s">
        <v>38</v>
      </c>
      <c r="S12" s="480" t="s">
        <v>39</v>
      </c>
      <c r="T12" s="480" t="s">
        <v>40</v>
      </c>
      <c r="U12" s="480" t="s">
        <v>41</v>
      </c>
      <c r="V12" s="480" t="s">
        <v>42</v>
      </c>
      <c r="W12" s="474" t="s">
        <v>43</v>
      </c>
      <c r="X12" s="480" t="s">
        <v>44</v>
      </c>
      <c r="Y12" s="479" t="s">
        <v>45</v>
      </c>
    </row>
    <row r="13" spans="1:314" s="96" customFormat="1" ht="40.5" customHeight="1" x14ac:dyDescent="0.25">
      <c r="A13" s="822" t="s">
        <v>408</v>
      </c>
      <c r="B13" s="825" t="s">
        <v>409</v>
      </c>
      <c r="C13" s="825" t="s">
        <v>410</v>
      </c>
      <c r="D13" s="828">
        <v>20</v>
      </c>
      <c r="E13" s="831" t="s">
        <v>411</v>
      </c>
      <c r="F13" s="833">
        <f>+W13</f>
        <v>1000000000</v>
      </c>
      <c r="G13" s="835" t="s">
        <v>51</v>
      </c>
      <c r="H13" s="878" t="s">
        <v>51</v>
      </c>
      <c r="I13" s="878" t="s">
        <v>51</v>
      </c>
      <c r="J13" s="878" t="s">
        <v>52</v>
      </c>
      <c r="K13" s="878" t="s">
        <v>51</v>
      </c>
      <c r="L13" s="878" t="s">
        <v>51</v>
      </c>
      <c r="M13" s="878" t="s">
        <v>51</v>
      </c>
      <c r="N13" s="344" t="s">
        <v>388</v>
      </c>
      <c r="O13" s="866" t="s">
        <v>412</v>
      </c>
      <c r="P13" s="853" t="s">
        <v>413</v>
      </c>
      <c r="Q13" s="853" t="s">
        <v>55</v>
      </c>
      <c r="R13" s="853">
        <v>42</v>
      </c>
      <c r="S13" s="853" t="s">
        <v>112</v>
      </c>
      <c r="T13" s="856">
        <v>44593</v>
      </c>
      <c r="U13" s="856">
        <v>44926</v>
      </c>
      <c r="V13" s="853" t="s">
        <v>414</v>
      </c>
      <c r="W13" s="1199">
        <v>1000000000</v>
      </c>
      <c r="X13" s="875" t="s">
        <v>66</v>
      </c>
      <c r="Y13" s="871" t="s">
        <v>415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</row>
    <row r="14" spans="1:314" ht="21" customHeight="1" x14ac:dyDescent="0.25">
      <c r="A14" s="823"/>
      <c r="B14" s="826"/>
      <c r="C14" s="826"/>
      <c r="D14" s="829"/>
      <c r="E14" s="832"/>
      <c r="F14" s="834"/>
      <c r="G14" s="836"/>
      <c r="H14" s="838"/>
      <c r="I14" s="838"/>
      <c r="J14" s="838"/>
      <c r="K14" s="838"/>
      <c r="L14" s="838"/>
      <c r="M14" s="838"/>
      <c r="N14" s="245" t="s">
        <v>416</v>
      </c>
      <c r="O14" s="867"/>
      <c r="P14" s="854"/>
      <c r="Q14" s="854"/>
      <c r="R14" s="854"/>
      <c r="S14" s="854"/>
      <c r="T14" s="857"/>
      <c r="U14" s="857"/>
      <c r="V14" s="855"/>
      <c r="W14" s="1168"/>
      <c r="X14" s="876"/>
      <c r="Y14" s="872"/>
    </row>
    <row r="15" spans="1:314" ht="47.25" customHeight="1" x14ac:dyDescent="0.25">
      <c r="A15" s="823"/>
      <c r="B15" s="826"/>
      <c r="C15" s="826"/>
      <c r="D15" s="829"/>
      <c r="E15" s="863" t="s">
        <v>412</v>
      </c>
      <c r="F15" s="864">
        <f>+W15+W17+W16</f>
        <v>2027220000</v>
      </c>
      <c r="G15" s="836"/>
      <c r="H15" s="838"/>
      <c r="I15" s="838"/>
      <c r="J15" s="838"/>
      <c r="K15" s="838"/>
      <c r="L15" s="838"/>
      <c r="M15" s="838"/>
      <c r="N15" s="245" t="s">
        <v>417</v>
      </c>
      <c r="O15" s="867"/>
      <c r="P15" s="854"/>
      <c r="Q15" s="854"/>
      <c r="R15" s="854"/>
      <c r="S15" s="854"/>
      <c r="T15" s="857"/>
      <c r="U15" s="857"/>
      <c r="V15" s="14" t="s">
        <v>57</v>
      </c>
      <c r="W15" s="552">
        <v>1745620000</v>
      </c>
      <c r="X15" s="876"/>
      <c r="Y15" s="872"/>
      <c r="Z15" s="97"/>
    </row>
    <row r="16" spans="1:314" ht="28.5" customHeight="1" x14ac:dyDescent="0.25">
      <c r="A16" s="823"/>
      <c r="B16" s="826"/>
      <c r="C16" s="826"/>
      <c r="D16" s="829"/>
      <c r="E16" s="863"/>
      <c r="F16" s="865"/>
      <c r="G16" s="836"/>
      <c r="H16" s="838"/>
      <c r="I16" s="838"/>
      <c r="J16" s="838"/>
      <c r="K16" s="838"/>
      <c r="L16" s="838"/>
      <c r="M16" s="838"/>
      <c r="N16" s="245"/>
      <c r="O16" s="867"/>
      <c r="P16" s="854"/>
      <c r="Q16" s="854"/>
      <c r="R16" s="854"/>
      <c r="S16" s="854"/>
      <c r="T16" s="857"/>
      <c r="U16" s="857"/>
      <c r="V16" s="14" t="s">
        <v>418</v>
      </c>
      <c r="W16" s="552">
        <v>200000000</v>
      </c>
      <c r="X16" s="876"/>
      <c r="Y16" s="872"/>
    </row>
    <row r="17" spans="1:314" ht="26.25" customHeight="1" x14ac:dyDescent="0.25">
      <c r="A17" s="823"/>
      <c r="B17" s="826"/>
      <c r="C17" s="826"/>
      <c r="D17" s="829"/>
      <c r="E17" s="863"/>
      <c r="F17" s="834"/>
      <c r="G17" s="836"/>
      <c r="H17" s="838"/>
      <c r="I17" s="838"/>
      <c r="J17" s="838"/>
      <c r="K17" s="838"/>
      <c r="L17" s="838"/>
      <c r="M17" s="838"/>
      <c r="N17" s="245" t="s">
        <v>419</v>
      </c>
      <c r="O17" s="867"/>
      <c r="P17" s="855"/>
      <c r="Q17" s="855"/>
      <c r="R17" s="855"/>
      <c r="S17" s="855"/>
      <c r="T17" s="858"/>
      <c r="U17" s="858"/>
      <c r="V17" s="14" t="s">
        <v>420</v>
      </c>
      <c r="W17" s="552">
        <v>81600000</v>
      </c>
      <c r="X17" s="876"/>
      <c r="Y17" s="872"/>
    </row>
    <row r="18" spans="1:314" ht="44.25" customHeight="1" x14ac:dyDescent="0.25">
      <c r="A18" s="823"/>
      <c r="B18" s="826"/>
      <c r="C18" s="826"/>
      <c r="D18" s="829"/>
      <c r="E18" s="863" t="s">
        <v>421</v>
      </c>
      <c r="F18" s="864">
        <f>+W18+W19+W20</f>
        <v>2258400000</v>
      </c>
      <c r="G18" s="836"/>
      <c r="H18" s="838"/>
      <c r="I18" s="838"/>
      <c r="J18" s="838"/>
      <c r="K18" s="838"/>
      <c r="L18" s="838"/>
      <c r="M18" s="838"/>
      <c r="N18" s="245" t="s">
        <v>85</v>
      </c>
      <c r="O18" s="867" t="s">
        <v>422</v>
      </c>
      <c r="P18" s="851" t="s">
        <v>423</v>
      </c>
      <c r="Q18" s="851" t="s">
        <v>55</v>
      </c>
      <c r="R18" s="851">
        <v>20</v>
      </c>
      <c r="S18" s="851" t="s">
        <v>112</v>
      </c>
      <c r="T18" s="859">
        <v>44593</v>
      </c>
      <c r="U18" s="859">
        <v>44926</v>
      </c>
      <c r="V18" s="14" t="s">
        <v>57</v>
      </c>
      <c r="W18" s="1200">
        <v>1907400000</v>
      </c>
      <c r="X18" s="876"/>
      <c r="Y18" s="872"/>
    </row>
    <row r="19" spans="1:314" ht="51" customHeight="1" x14ac:dyDescent="0.25">
      <c r="A19" s="823"/>
      <c r="B19" s="826"/>
      <c r="C19" s="826"/>
      <c r="D19" s="829"/>
      <c r="E19" s="863"/>
      <c r="F19" s="865"/>
      <c r="G19" s="836"/>
      <c r="H19" s="838"/>
      <c r="I19" s="838"/>
      <c r="J19" s="838"/>
      <c r="K19" s="838"/>
      <c r="L19" s="838"/>
      <c r="M19" s="838"/>
      <c r="N19" s="245" t="s">
        <v>424</v>
      </c>
      <c r="O19" s="867"/>
      <c r="P19" s="826"/>
      <c r="Q19" s="826"/>
      <c r="R19" s="826"/>
      <c r="S19" s="826"/>
      <c r="T19" s="860"/>
      <c r="U19" s="860"/>
      <c r="V19" s="862" t="s">
        <v>420</v>
      </c>
      <c r="W19" s="1166">
        <v>351000000</v>
      </c>
      <c r="X19" s="876"/>
      <c r="Y19" s="872"/>
    </row>
    <row r="20" spans="1:314" ht="30" customHeight="1" x14ac:dyDescent="0.25">
      <c r="A20" s="823"/>
      <c r="B20" s="826"/>
      <c r="C20" s="826"/>
      <c r="D20" s="829"/>
      <c r="E20" s="863"/>
      <c r="F20" s="834"/>
      <c r="G20" s="836"/>
      <c r="H20" s="838"/>
      <c r="I20" s="838"/>
      <c r="J20" s="838"/>
      <c r="K20" s="838"/>
      <c r="L20" s="838"/>
      <c r="M20" s="838"/>
      <c r="N20" s="245" t="s">
        <v>425</v>
      </c>
      <c r="O20" s="867"/>
      <c r="P20" s="852"/>
      <c r="Q20" s="852"/>
      <c r="R20" s="852"/>
      <c r="S20" s="852"/>
      <c r="T20" s="861"/>
      <c r="U20" s="861"/>
      <c r="V20" s="855"/>
      <c r="W20" s="1168"/>
      <c r="X20" s="876"/>
      <c r="Y20" s="872"/>
    </row>
    <row r="21" spans="1:314" ht="32.25" customHeight="1" x14ac:dyDescent="0.25">
      <c r="A21" s="823"/>
      <c r="B21" s="826"/>
      <c r="C21" s="826"/>
      <c r="D21" s="829"/>
      <c r="E21" s="863" t="s">
        <v>426</v>
      </c>
      <c r="F21" s="845">
        <f>+W21</f>
        <v>92400000</v>
      </c>
      <c r="G21" s="836"/>
      <c r="H21" s="838"/>
      <c r="I21" s="838"/>
      <c r="J21" s="838"/>
      <c r="K21" s="838"/>
      <c r="L21" s="838"/>
      <c r="M21" s="838"/>
      <c r="N21" s="245" t="s">
        <v>427</v>
      </c>
      <c r="O21" s="867" t="s">
        <v>428</v>
      </c>
      <c r="P21" s="851" t="s">
        <v>429</v>
      </c>
      <c r="Q21" s="862" t="s">
        <v>55</v>
      </c>
      <c r="R21" s="851">
        <v>20</v>
      </c>
      <c r="S21" s="851" t="s">
        <v>112</v>
      </c>
      <c r="T21" s="869">
        <v>44621</v>
      </c>
      <c r="U21" s="869">
        <v>44926</v>
      </c>
      <c r="V21" s="862" t="s">
        <v>57</v>
      </c>
      <c r="W21" s="1166">
        <v>92400000</v>
      </c>
      <c r="X21" s="876"/>
      <c r="Y21" s="872"/>
    </row>
    <row r="22" spans="1:314" ht="30" customHeight="1" x14ac:dyDescent="0.25">
      <c r="A22" s="823"/>
      <c r="B22" s="826"/>
      <c r="C22" s="826"/>
      <c r="D22" s="829"/>
      <c r="E22" s="863"/>
      <c r="F22" s="868"/>
      <c r="G22" s="836"/>
      <c r="H22" s="838"/>
      <c r="I22" s="838"/>
      <c r="J22" s="838"/>
      <c r="K22" s="838"/>
      <c r="L22" s="838"/>
      <c r="M22" s="838"/>
      <c r="N22" s="880" t="s">
        <v>430</v>
      </c>
      <c r="O22" s="867"/>
      <c r="P22" s="852"/>
      <c r="Q22" s="855"/>
      <c r="R22" s="852"/>
      <c r="S22" s="852"/>
      <c r="T22" s="858"/>
      <c r="U22" s="858"/>
      <c r="V22" s="855"/>
      <c r="W22" s="1168"/>
      <c r="X22" s="876"/>
      <c r="Y22" s="872"/>
    </row>
    <row r="23" spans="1:314" ht="27.75" customHeight="1" x14ac:dyDescent="0.25">
      <c r="A23" s="823"/>
      <c r="B23" s="826"/>
      <c r="C23" s="826"/>
      <c r="D23" s="829"/>
      <c r="E23" s="331" t="s">
        <v>431</v>
      </c>
      <c r="F23" s="135">
        <f>+W23</f>
        <v>92400000</v>
      </c>
      <c r="G23" s="836"/>
      <c r="H23" s="838"/>
      <c r="I23" s="838"/>
      <c r="J23" s="838"/>
      <c r="K23" s="838"/>
      <c r="L23" s="838"/>
      <c r="M23" s="838"/>
      <c r="N23" s="881"/>
      <c r="O23" s="867" t="s">
        <v>432</v>
      </c>
      <c r="P23" s="851" t="s">
        <v>433</v>
      </c>
      <c r="Q23" s="862" t="s">
        <v>55</v>
      </c>
      <c r="R23" s="851">
        <v>20</v>
      </c>
      <c r="S23" s="851" t="s">
        <v>112</v>
      </c>
      <c r="T23" s="869">
        <v>44612</v>
      </c>
      <c r="U23" s="869">
        <v>44926</v>
      </c>
      <c r="V23" s="14" t="s">
        <v>57</v>
      </c>
      <c r="W23" s="552">
        <v>92400000</v>
      </c>
      <c r="X23" s="876"/>
      <c r="Y23" s="872"/>
    </row>
    <row r="24" spans="1:314" ht="13.9" customHeight="1" x14ac:dyDescent="0.25">
      <c r="A24" s="823"/>
      <c r="B24" s="826"/>
      <c r="C24" s="826"/>
      <c r="D24" s="829"/>
      <c r="E24" s="843" t="s">
        <v>434</v>
      </c>
      <c r="F24" s="845">
        <f>+W24</f>
        <v>277200000</v>
      </c>
      <c r="G24" s="836"/>
      <c r="H24" s="838"/>
      <c r="I24" s="838"/>
      <c r="J24" s="838"/>
      <c r="K24" s="838"/>
      <c r="L24" s="838"/>
      <c r="M24" s="838"/>
      <c r="N24" s="881"/>
      <c r="O24" s="867"/>
      <c r="P24" s="826"/>
      <c r="Q24" s="854"/>
      <c r="R24" s="826"/>
      <c r="S24" s="826"/>
      <c r="T24" s="857"/>
      <c r="U24" s="857"/>
      <c r="V24" s="862" t="s">
        <v>57</v>
      </c>
      <c r="W24" s="1166">
        <v>277200000</v>
      </c>
      <c r="X24" s="876"/>
      <c r="Y24" s="872"/>
    </row>
    <row r="25" spans="1:314" ht="15" customHeight="1" thickBot="1" x14ac:dyDescent="0.3">
      <c r="A25" s="823"/>
      <c r="B25" s="827"/>
      <c r="C25" s="827"/>
      <c r="D25" s="830"/>
      <c r="E25" s="844"/>
      <c r="F25" s="846"/>
      <c r="G25" s="837"/>
      <c r="H25" s="879"/>
      <c r="I25" s="879"/>
      <c r="J25" s="879"/>
      <c r="K25" s="879"/>
      <c r="L25" s="879"/>
      <c r="M25" s="879"/>
      <c r="N25" s="882"/>
      <c r="O25" s="883"/>
      <c r="P25" s="827"/>
      <c r="Q25" s="874"/>
      <c r="R25" s="827"/>
      <c r="S25" s="827"/>
      <c r="T25" s="870"/>
      <c r="U25" s="870"/>
      <c r="V25" s="874"/>
      <c r="W25" s="1201"/>
      <c r="X25" s="877"/>
      <c r="Y25" s="873"/>
    </row>
    <row r="26" spans="1:314" s="99" customFormat="1" ht="53.25" customHeight="1" collapsed="1" x14ac:dyDescent="0.25">
      <c r="A26" s="823"/>
      <c r="B26" s="826" t="s">
        <v>435</v>
      </c>
      <c r="C26" s="826" t="s">
        <v>436</v>
      </c>
      <c r="D26" s="838">
        <v>15</v>
      </c>
      <c r="E26" s="839" t="s">
        <v>412</v>
      </c>
      <c r="F26" s="841">
        <f>+W26+W28+W27</f>
        <v>1996620000</v>
      </c>
      <c r="G26" s="836" t="s">
        <v>51</v>
      </c>
      <c r="H26" s="838" t="s">
        <v>51</v>
      </c>
      <c r="I26" s="838" t="s">
        <v>51</v>
      </c>
      <c r="J26" s="838" t="s">
        <v>52</v>
      </c>
      <c r="K26" s="838" t="s">
        <v>51</v>
      </c>
      <c r="L26" s="838" t="s">
        <v>51</v>
      </c>
      <c r="M26" s="838" t="s">
        <v>51</v>
      </c>
      <c r="N26" s="341" t="s">
        <v>388</v>
      </c>
      <c r="O26" s="884" t="s">
        <v>412</v>
      </c>
      <c r="P26" s="826" t="s">
        <v>413</v>
      </c>
      <c r="Q26" s="826" t="s">
        <v>55</v>
      </c>
      <c r="R26" s="826">
        <v>35</v>
      </c>
      <c r="S26" s="826" t="s">
        <v>112</v>
      </c>
      <c r="T26" s="860">
        <v>44593</v>
      </c>
      <c r="U26" s="860">
        <v>44926</v>
      </c>
      <c r="V26" s="74" t="s">
        <v>57</v>
      </c>
      <c r="W26" s="550">
        <v>1745620000</v>
      </c>
      <c r="X26" s="876" t="s">
        <v>66</v>
      </c>
      <c r="Y26" s="872" t="s">
        <v>415</v>
      </c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</row>
    <row r="27" spans="1:314" ht="54.75" customHeight="1" x14ac:dyDescent="0.25">
      <c r="A27" s="823"/>
      <c r="B27" s="826"/>
      <c r="C27" s="826"/>
      <c r="D27" s="838"/>
      <c r="E27" s="839"/>
      <c r="F27" s="841"/>
      <c r="G27" s="836"/>
      <c r="H27" s="838"/>
      <c r="I27" s="838"/>
      <c r="J27" s="838"/>
      <c r="K27" s="838"/>
      <c r="L27" s="838"/>
      <c r="M27" s="838"/>
      <c r="N27" s="245"/>
      <c r="O27" s="867"/>
      <c r="P27" s="826"/>
      <c r="Q27" s="826"/>
      <c r="R27" s="826"/>
      <c r="S27" s="826"/>
      <c r="T27" s="860"/>
      <c r="U27" s="860"/>
      <c r="V27" s="14" t="s">
        <v>437</v>
      </c>
      <c r="W27" s="552">
        <v>200000000</v>
      </c>
      <c r="X27" s="876"/>
      <c r="Y27" s="872"/>
    </row>
    <row r="28" spans="1:314" ht="60" customHeight="1" x14ac:dyDescent="0.25">
      <c r="A28" s="823"/>
      <c r="B28" s="826"/>
      <c r="C28" s="826"/>
      <c r="D28" s="838"/>
      <c r="E28" s="840"/>
      <c r="F28" s="842"/>
      <c r="G28" s="836"/>
      <c r="H28" s="838"/>
      <c r="I28" s="838"/>
      <c r="J28" s="838"/>
      <c r="K28" s="838"/>
      <c r="L28" s="838"/>
      <c r="M28" s="838"/>
      <c r="N28" s="245" t="s">
        <v>416</v>
      </c>
      <c r="O28" s="867"/>
      <c r="P28" s="852"/>
      <c r="Q28" s="852"/>
      <c r="R28" s="852"/>
      <c r="S28" s="852"/>
      <c r="T28" s="861"/>
      <c r="U28" s="861"/>
      <c r="V28" s="14" t="s">
        <v>420</v>
      </c>
      <c r="W28" s="552">
        <v>51000000</v>
      </c>
      <c r="X28" s="876"/>
      <c r="Y28" s="872"/>
    </row>
    <row r="29" spans="1:314" ht="38.25" customHeight="1" x14ac:dyDescent="0.25">
      <c r="A29" s="823"/>
      <c r="B29" s="826"/>
      <c r="C29" s="826"/>
      <c r="D29" s="838"/>
      <c r="E29" s="843" t="s">
        <v>438</v>
      </c>
      <c r="F29" s="847">
        <f>+W29+W30</f>
        <v>2190400000</v>
      </c>
      <c r="G29" s="836"/>
      <c r="H29" s="838"/>
      <c r="I29" s="838"/>
      <c r="J29" s="838"/>
      <c r="K29" s="838"/>
      <c r="L29" s="838" t="s">
        <v>51</v>
      </c>
      <c r="M29" s="838" t="s">
        <v>51</v>
      </c>
      <c r="N29" s="245" t="s">
        <v>417</v>
      </c>
      <c r="O29" s="867" t="s">
        <v>422</v>
      </c>
      <c r="P29" s="851" t="s">
        <v>439</v>
      </c>
      <c r="Q29" s="851" t="s">
        <v>55</v>
      </c>
      <c r="R29" s="851">
        <v>15</v>
      </c>
      <c r="S29" s="851" t="s">
        <v>112</v>
      </c>
      <c r="T29" s="859">
        <v>44593</v>
      </c>
      <c r="U29" s="859">
        <v>44926</v>
      </c>
      <c r="V29" s="14" t="s">
        <v>57</v>
      </c>
      <c r="W29" s="552">
        <v>1907400000</v>
      </c>
      <c r="X29" s="876"/>
      <c r="Y29" s="872"/>
    </row>
    <row r="30" spans="1:314" ht="35.25" customHeight="1" x14ac:dyDescent="0.25">
      <c r="A30" s="823"/>
      <c r="B30" s="826"/>
      <c r="C30" s="826"/>
      <c r="D30" s="838"/>
      <c r="E30" s="843"/>
      <c r="F30" s="841"/>
      <c r="G30" s="836"/>
      <c r="H30" s="838"/>
      <c r="I30" s="838"/>
      <c r="J30" s="838"/>
      <c r="K30" s="838"/>
      <c r="L30" s="838"/>
      <c r="M30" s="838"/>
      <c r="N30" s="245" t="s">
        <v>419</v>
      </c>
      <c r="O30" s="867"/>
      <c r="P30" s="826"/>
      <c r="Q30" s="826"/>
      <c r="R30" s="826"/>
      <c r="S30" s="826"/>
      <c r="T30" s="860"/>
      <c r="U30" s="860"/>
      <c r="V30" s="14" t="s">
        <v>420</v>
      </c>
      <c r="W30" s="552">
        <v>283000000</v>
      </c>
      <c r="X30" s="876"/>
      <c r="Y30" s="872"/>
    </row>
    <row r="31" spans="1:314" ht="27.75" customHeight="1" x14ac:dyDescent="0.25">
      <c r="A31" s="823"/>
      <c r="B31" s="826"/>
      <c r="C31" s="826"/>
      <c r="D31" s="838"/>
      <c r="E31" s="100" t="s">
        <v>440</v>
      </c>
      <c r="F31" s="136">
        <f>+W31</f>
        <v>92400000</v>
      </c>
      <c r="G31" s="836"/>
      <c r="H31" s="838"/>
      <c r="I31" s="838"/>
      <c r="J31" s="838"/>
      <c r="K31" s="838"/>
      <c r="L31" s="838" t="s">
        <v>51</v>
      </c>
      <c r="M31" s="838" t="s">
        <v>51</v>
      </c>
      <c r="N31" s="245" t="s">
        <v>425</v>
      </c>
      <c r="O31" s="141" t="s">
        <v>441</v>
      </c>
      <c r="P31" s="78" t="s">
        <v>429</v>
      </c>
      <c r="Q31" s="14" t="s">
        <v>55</v>
      </c>
      <c r="R31" s="101">
        <v>15</v>
      </c>
      <c r="S31" s="78" t="s">
        <v>112</v>
      </c>
      <c r="T31" s="244">
        <v>44621</v>
      </c>
      <c r="U31" s="244">
        <v>44926</v>
      </c>
      <c r="V31" s="14" t="s">
        <v>57</v>
      </c>
      <c r="W31" s="552">
        <v>92400000</v>
      </c>
      <c r="X31" s="876"/>
      <c r="Y31" s="872"/>
    </row>
    <row r="32" spans="1:314" ht="21" customHeight="1" x14ac:dyDescent="0.25">
      <c r="A32" s="823"/>
      <c r="B32" s="826"/>
      <c r="C32" s="826"/>
      <c r="D32" s="838"/>
      <c r="E32" s="100" t="s">
        <v>442</v>
      </c>
      <c r="F32" s="136">
        <f>+W32</f>
        <v>92400000</v>
      </c>
      <c r="G32" s="836"/>
      <c r="H32" s="838"/>
      <c r="I32" s="838"/>
      <c r="J32" s="838"/>
      <c r="K32" s="838"/>
      <c r="L32" s="838" t="s">
        <v>51</v>
      </c>
      <c r="M32" s="838" t="s">
        <v>51</v>
      </c>
      <c r="N32" s="245" t="s">
        <v>430</v>
      </c>
      <c r="O32" s="867" t="s">
        <v>443</v>
      </c>
      <c r="P32" s="851" t="s">
        <v>433</v>
      </c>
      <c r="Q32" s="862" t="s">
        <v>55</v>
      </c>
      <c r="R32" s="851">
        <v>15</v>
      </c>
      <c r="S32" s="851" t="s">
        <v>112</v>
      </c>
      <c r="T32" s="869">
        <v>44612</v>
      </c>
      <c r="U32" s="869">
        <v>44926</v>
      </c>
      <c r="V32" s="14" t="s">
        <v>57</v>
      </c>
      <c r="W32" s="552">
        <v>92400000</v>
      </c>
      <c r="X32" s="876"/>
      <c r="Y32" s="872"/>
    </row>
    <row r="33" spans="1:314" ht="13.9" customHeight="1" x14ac:dyDescent="0.25">
      <c r="A33" s="823"/>
      <c r="B33" s="826"/>
      <c r="C33" s="826"/>
      <c r="D33" s="838"/>
      <c r="E33" s="893" t="s">
        <v>444</v>
      </c>
      <c r="F33" s="847">
        <f>+W33</f>
        <v>184800000</v>
      </c>
      <c r="G33" s="836"/>
      <c r="H33" s="838"/>
      <c r="I33" s="838"/>
      <c r="J33" s="838"/>
      <c r="K33" s="838"/>
      <c r="L33" s="838"/>
      <c r="M33" s="838"/>
      <c r="N33" s="245" t="s">
        <v>427</v>
      </c>
      <c r="O33" s="867"/>
      <c r="P33" s="826"/>
      <c r="Q33" s="854"/>
      <c r="R33" s="826"/>
      <c r="S33" s="826"/>
      <c r="T33" s="857"/>
      <c r="U33" s="857"/>
      <c r="V33" s="862" t="s">
        <v>57</v>
      </c>
      <c r="W33" s="1166">
        <v>184800000</v>
      </c>
      <c r="X33" s="876"/>
      <c r="Y33" s="872"/>
    </row>
    <row r="34" spans="1:314" ht="26.25" thickBot="1" x14ac:dyDescent="0.3">
      <c r="A34" s="823"/>
      <c r="B34" s="826"/>
      <c r="C34" s="826"/>
      <c r="D34" s="838"/>
      <c r="E34" s="895"/>
      <c r="F34" s="841"/>
      <c r="G34" s="836"/>
      <c r="H34" s="838"/>
      <c r="I34" s="838"/>
      <c r="J34" s="838"/>
      <c r="K34" s="838"/>
      <c r="L34" s="838" t="s">
        <v>51</v>
      </c>
      <c r="M34" s="838" t="s">
        <v>51</v>
      </c>
      <c r="N34" s="242" t="s">
        <v>424</v>
      </c>
      <c r="O34" s="885"/>
      <c r="P34" s="826"/>
      <c r="Q34" s="854"/>
      <c r="R34" s="826"/>
      <c r="S34" s="826"/>
      <c r="T34" s="857"/>
      <c r="U34" s="857"/>
      <c r="V34" s="854"/>
      <c r="W34" s="1167"/>
      <c r="X34" s="876"/>
      <c r="Y34" s="872"/>
    </row>
    <row r="35" spans="1:314" s="99" customFormat="1" ht="43.5" customHeight="1" collapsed="1" x14ac:dyDescent="0.25">
      <c r="A35" s="823"/>
      <c r="B35" s="825" t="s">
        <v>445</v>
      </c>
      <c r="C35" s="825" t="s">
        <v>446</v>
      </c>
      <c r="D35" s="878">
        <v>1</v>
      </c>
      <c r="E35" s="892" t="s">
        <v>447</v>
      </c>
      <c r="F35" s="894">
        <f>+W35+W36</f>
        <v>435480000</v>
      </c>
      <c r="G35" s="835" t="s">
        <v>51</v>
      </c>
      <c r="H35" s="878" t="s">
        <v>150</v>
      </c>
      <c r="I35" s="878" t="s">
        <v>51</v>
      </c>
      <c r="J35" s="878" t="s">
        <v>52</v>
      </c>
      <c r="K35" s="878" t="s">
        <v>249</v>
      </c>
      <c r="L35" s="878" t="s">
        <v>249</v>
      </c>
      <c r="M35" s="886" t="s">
        <v>52</v>
      </c>
      <c r="N35" s="344" t="s">
        <v>427</v>
      </c>
      <c r="O35" s="866" t="s">
        <v>448</v>
      </c>
      <c r="P35" s="825" t="s">
        <v>449</v>
      </c>
      <c r="Q35" s="853" t="s">
        <v>55</v>
      </c>
      <c r="R35" s="825">
        <v>7</v>
      </c>
      <c r="S35" s="825" t="s">
        <v>112</v>
      </c>
      <c r="T35" s="856">
        <v>44743</v>
      </c>
      <c r="U35" s="856">
        <v>44926</v>
      </c>
      <c r="V35" s="98" t="s">
        <v>420</v>
      </c>
      <c r="W35" s="106">
        <v>23800000</v>
      </c>
      <c r="X35" s="875" t="s">
        <v>66</v>
      </c>
      <c r="Y35" s="871" t="s">
        <v>450</v>
      </c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</row>
    <row r="36" spans="1:314" ht="34.5" customHeight="1" x14ac:dyDescent="0.25">
      <c r="A36" s="823"/>
      <c r="B36" s="826"/>
      <c r="C36" s="826"/>
      <c r="D36" s="838"/>
      <c r="E36" s="893"/>
      <c r="F36" s="842"/>
      <c r="G36" s="836"/>
      <c r="H36" s="838"/>
      <c r="I36" s="838"/>
      <c r="J36" s="838"/>
      <c r="K36" s="838"/>
      <c r="L36" s="838"/>
      <c r="M36" s="887"/>
      <c r="N36" s="245" t="s">
        <v>417</v>
      </c>
      <c r="O36" s="867"/>
      <c r="P36" s="826"/>
      <c r="Q36" s="854"/>
      <c r="R36" s="826"/>
      <c r="S36" s="826"/>
      <c r="T36" s="857"/>
      <c r="U36" s="857"/>
      <c r="V36" s="14" t="s">
        <v>57</v>
      </c>
      <c r="W36" s="552">
        <v>411680000</v>
      </c>
      <c r="X36" s="876"/>
      <c r="Y36" s="872"/>
    </row>
    <row r="37" spans="1:314" ht="48" customHeight="1" x14ac:dyDescent="0.25">
      <c r="A37" s="823"/>
      <c r="B37" s="826"/>
      <c r="C37" s="826"/>
      <c r="D37" s="838"/>
      <c r="E37" s="843" t="s">
        <v>451</v>
      </c>
      <c r="F37" s="847">
        <f>+W37+W38</f>
        <v>208600000</v>
      </c>
      <c r="G37" s="836"/>
      <c r="H37" s="838"/>
      <c r="I37" s="838"/>
      <c r="J37" s="838"/>
      <c r="K37" s="838"/>
      <c r="L37" s="838"/>
      <c r="M37" s="887"/>
      <c r="N37" s="880" t="s">
        <v>419</v>
      </c>
      <c r="O37" s="867"/>
      <c r="P37" s="826"/>
      <c r="Q37" s="854"/>
      <c r="R37" s="826"/>
      <c r="S37" s="826"/>
      <c r="T37" s="857"/>
      <c r="U37" s="857"/>
      <c r="V37" s="14" t="s">
        <v>57</v>
      </c>
      <c r="W37" s="552">
        <v>184800000</v>
      </c>
      <c r="X37" s="876"/>
      <c r="Y37" s="872"/>
    </row>
    <row r="38" spans="1:314" ht="32.25" customHeight="1" x14ac:dyDescent="0.25">
      <c r="A38" s="823"/>
      <c r="B38" s="826"/>
      <c r="C38" s="826"/>
      <c r="D38" s="838"/>
      <c r="E38" s="843"/>
      <c r="F38" s="842"/>
      <c r="G38" s="836"/>
      <c r="H38" s="838"/>
      <c r="I38" s="838"/>
      <c r="J38" s="838"/>
      <c r="K38" s="838"/>
      <c r="L38" s="838"/>
      <c r="M38" s="887"/>
      <c r="N38" s="881"/>
      <c r="O38" s="867"/>
      <c r="P38" s="852"/>
      <c r="Q38" s="855"/>
      <c r="R38" s="852"/>
      <c r="S38" s="852"/>
      <c r="T38" s="858"/>
      <c r="U38" s="858"/>
      <c r="V38" s="14" t="s">
        <v>420</v>
      </c>
      <c r="W38" s="552">
        <v>23800000</v>
      </c>
      <c r="X38" s="876"/>
      <c r="Y38" s="872"/>
    </row>
    <row r="39" spans="1:314" ht="27.75" customHeight="1" x14ac:dyDescent="0.25">
      <c r="A39" s="823"/>
      <c r="B39" s="826"/>
      <c r="C39" s="826"/>
      <c r="D39" s="838"/>
      <c r="E39" s="102" t="s">
        <v>452</v>
      </c>
      <c r="F39" s="136">
        <f>+W39</f>
        <v>92400000</v>
      </c>
      <c r="G39" s="836"/>
      <c r="H39" s="838"/>
      <c r="I39" s="838"/>
      <c r="J39" s="838"/>
      <c r="K39" s="838"/>
      <c r="L39" s="838"/>
      <c r="M39" s="887"/>
      <c r="N39" s="881"/>
      <c r="O39" s="867" t="s">
        <v>453</v>
      </c>
      <c r="P39" s="851" t="s">
        <v>446</v>
      </c>
      <c r="Q39" s="862" t="s">
        <v>55</v>
      </c>
      <c r="R39" s="889">
        <v>1</v>
      </c>
      <c r="S39" s="851" t="s">
        <v>112</v>
      </c>
      <c r="T39" s="869">
        <v>44805</v>
      </c>
      <c r="U39" s="869">
        <v>44926</v>
      </c>
      <c r="V39" s="14" t="s">
        <v>57</v>
      </c>
      <c r="W39" s="552">
        <v>92400000</v>
      </c>
      <c r="X39" s="876"/>
      <c r="Y39" s="872"/>
    </row>
    <row r="40" spans="1:314" ht="24" customHeight="1" x14ac:dyDescent="0.25">
      <c r="A40" s="823"/>
      <c r="B40" s="826"/>
      <c r="C40" s="826"/>
      <c r="D40" s="838"/>
      <c r="E40" s="103" t="s">
        <v>454</v>
      </c>
      <c r="F40" s="136">
        <f>+W40</f>
        <v>92400000</v>
      </c>
      <c r="G40" s="836"/>
      <c r="H40" s="838"/>
      <c r="I40" s="838"/>
      <c r="J40" s="838"/>
      <c r="K40" s="838"/>
      <c r="L40" s="838"/>
      <c r="M40" s="887"/>
      <c r="N40" s="881"/>
      <c r="O40" s="867"/>
      <c r="P40" s="826"/>
      <c r="Q40" s="854"/>
      <c r="R40" s="890"/>
      <c r="S40" s="826"/>
      <c r="T40" s="857"/>
      <c r="U40" s="857"/>
      <c r="V40" s="14" t="s">
        <v>57</v>
      </c>
      <c r="W40" s="552">
        <v>92400000</v>
      </c>
      <c r="X40" s="876"/>
      <c r="Y40" s="872"/>
    </row>
    <row r="41" spans="1:314" ht="26.25" customHeight="1" x14ac:dyDescent="0.25">
      <c r="A41" s="823"/>
      <c r="B41" s="826"/>
      <c r="C41" s="826"/>
      <c r="D41" s="838"/>
      <c r="E41" s="893" t="s">
        <v>455</v>
      </c>
      <c r="F41" s="847">
        <f>+W41+W42</f>
        <v>99200000</v>
      </c>
      <c r="G41" s="836"/>
      <c r="H41" s="838"/>
      <c r="I41" s="838"/>
      <c r="J41" s="838"/>
      <c r="K41" s="838"/>
      <c r="L41" s="838"/>
      <c r="M41" s="887"/>
      <c r="N41" s="881"/>
      <c r="O41" s="867"/>
      <c r="P41" s="826"/>
      <c r="Q41" s="854"/>
      <c r="R41" s="890"/>
      <c r="S41" s="826"/>
      <c r="T41" s="857"/>
      <c r="U41" s="857"/>
      <c r="V41" s="14" t="s">
        <v>57</v>
      </c>
      <c r="W41" s="552">
        <v>92400000</v>
      </c>
      <c r="X41" s="876"/>
      <c r="Y41" s="872"/>
    </row>
    <row r="42" spans="1:314" ht="26.25" customHeight="1" x14ac:dyDescent="0.25">
      <c r="A42" s="823"/>
      <c r="B42" s="826"/>
      <c r="C42" s="826"/>
      <c r="D42" s="838"/>
      <c r="E42" s="893"/>
      <c r="F42" s="842"/>
      <c r="G42" s="836"/>
      <c r="H42" s="838"/>
      <c r="I42" s="838"/>
      <c r="J42" s="838"/>
      <c r="K42" s="838"/>
      <c r="L42" s="838"/>
      <c r="M42" s="887"/>
      <c r="N42" s="881"/>
      <c r="O42" s="867"/>
      <c r="P42" s="826"/>
      <c r="Q42" s="854"/>
      <c r="R42" s="890"/>
      <c r="S42" s="826"/>
      <c r="T42" s="857"/>
      <c r="U42" s="857"/>
      <c r="V42" s="14" t="s">
        <v>420</v>
      </c>
      <c r="W42" s="552">
        <v>6800000</v>
      </c>
      <c r="X42" s="876"/>
      <c r="Y42" s="872"/>
    </row>
    <row r="43" spans="1:314" ht="28.5" customHeight="1" thickBot="1" x14ac:dyDescent="0.3">
      <c r="A43" s="823"/>
      <c r="B43" s="827"/>
      <c r="C43" s="827"/>
      <c r="D43" s="879"/>
      <c r="E43" s="109" t="s">
        <v>456</v>
      </c>
      <c r="F43" s="364">
        <f>+W43</f>
        <v>92400000</v>
      </c>
      <c r="G43" s="837"/>
      <c r="H43" s="879"/>
      <c r="I43" s="879"/>
      <c r="J43" s="879"/>
      <c r="K43" s="879"/>
      <c r="L43" s="879"/>
      <c r="M43" s="888"/>
      <c r="N43" s="882"/>
      <c r="O43" s="883"/>
      <c r="P43" s="827"/>
      <c r="Q43" s="874"/>
      <c r="R43" s="891"/>
      <c r="S43" s="827"/>
      <c r="T43" s="870"/>
      <c r="U43" s="870"/>
      <c r="V43" s="110" t="s">
        <v>57</v>
      </c>
      <c r="W43" s="553">
        <v>92400000</v>
      </c>
      <c r="X43" s="877"/>
      <c r="Y43" s="873"/>
    </row>
    <row r="44" spans="1:314" s="99" customFormat="1" ht="40.5" customHeight="1" x14ac:dyDescent="0.25">
      <c r="A44" s="823"/>
      <c r="B44" s="826" t="s">
        <v>457</v>
      </c>
      <c r="C44" s="826" t="s">
        <v>458</v>
      </c>
      <c r="D44" s="854">
        <v>2</v>
      </c>
      <c r="E44" s="911" t="s">
        <v>412</v>
      </c>
      <c r="F44" s="912">
        <f>+W44+W45</f>
        <v>445680000</v>
      </c>
      <c r="G44" s="836" t="s">
        <v>51</v>
      </c>
      <c r="H44" s="838" t="s">
        <v>150</v>
      </c>
      <c r="I44" s="838" t="s">
        <v>51</v>
      </c>
      <c r="J44" s="838" t="s">
        <v>52</v>
      </c>
      <c r="K44" s="838" t="s">
        <v>249</v>
      </c>
      <c r="L44" s="854" t="s">
        <v>249</v>
      </c>
      <c r="M44" s="854" t="s">
        <v>249</v>
      </c>
      <c r="N44" s="896" t="s">
        <v>52</v>
      </c>
      <c r="O44" s="884" t="s">
        <v>422</v>
      </c>
      <c r="P44" s="826" t="s">
        <v>459</v>
      </c>
      <c r="Q44" s="854" t="s">
        <v>55</v>
      </c>
      <c r="R44" s="826">
        <v>2</v>
      </c>
      <c r="S44" s="826" t="s">
        <v>112</v>
      </c>
      <c r="T44" s="857">
        <v>44621</v>
      </c>
      <c r="U44" s="857">
        <v>44926</v>
      </c>
      <c r="V44" s="74" t="s">
        <v>420</v>
      </c>
      <c r="W44" s="550">
        <v>34000000</v>
      </c>
      <c r="X44" s="876" t="s">
        <v>66</v>
      </c>
      <c r="Y44" s="872" t="s">
        <v>415</v>
      </c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</row>
    <row r="45" spans="1:314" ht="38.25" customHeight="1" x14ac:dyDescent="0.25">
      <c r="A45" s="823"/>
      <c r="B45" s="826"/>
      <c r="C45" s="826"/>
      <c r="D45" s="854"/>
      <c r="E45" s="843"/>
      <c r="F45" s="913"/>
      <c r="G45" s="836"/>
      <c r="H45" s="838"/>
      <c r="I45" s="838"/>
      <c r="J45" s="838"/>
      <c r="K45" s="838"/>
      <c r="L45" s="854"/>
      <c r="M45" s="854"/>
      <c r="N45" s="896"/>
      <c r="O45" s="867"/>
      <c r="P45" s="826"/>
      <c r="Q45" s="854"/>
      <c r="R45" s="826"/>
      <c r="S45" s="826"/>
      <c r="T45" s="857"/>
      <c r="U45" s="857"/>
      <c r="V45" s="14" t="s">
        <v>57</v>
      </c>
      <c r="W45" s="552">
        <v>411680000</v>
      </c>
      <c r="X45" s="876"/>
      <c r="Y45" s="872"/>
    </row>
    <row r="46" spans="1:314" ht="28.5" customHeight="1" x14ac:dyDescent="0.25">
      <c r="A46" s="823"/>
      <c r="B46" s="826"/>
      <c r="C46" s="826"/>
      <c r="D46" s="854"/>
      <c r="E46" s="843" t="s">
        <v>460</v>
      </c>
      <c r="F46" s="914">
        <f>+W46+W47</f>
        <v>437600000</v>
      </c>
      <c r="G46" s="836"/>
      <c r="H46" s="838"/>
      <c r="I46" s="838"/>
      <c r="J46" s="838"/>
      <c r="K46" s="838"/>
      <c r="L46" s="854"/>
      <c r="M46" s="854"/>
      <c r="N46" s="896"/>
      <c r="O46" s="867"/>
      <c r="P46" s="826"/>
      <c r="Q46" s="854"/>
      <c r="R46" s="826"/>
      <c r="S46" s="826"/>
      <c r="T46" s="857"/>
      <c r="U46" s="857"/>
      <c r="V46" s="14" t="s">
        <v>57</v>
      </c>
      <c r="W46" s="552">
        <v>369600000</v>
      </c>
      <c r="X46" s="876"/>
      <c r="Y46" s="872"/>
    </row>
    <row r="47" spans="1:314" ht="45" customHeight="1" x14ac:dyDescent="0.25">
      <c r="A47" s="823"/>
      <c r="B47" s="826"/>
      <c r="C47" s="826"/>
      <c r="D47" s="854"/>
      <c r="E47" s="843"/>
      <c r="F47" s="913"/>
      <c r="G47" s="836"/>
      <c r="H47" s="838"/>
      <c r="I47" s="838"/>
      <c r="J47" s="838"/>
      <c r="K47" s="838"/>
      <c r="L47" s="854"/>
      <c r="M47" s="854"/>
      <c r="N47" s="896"/>
      <c r="O47" s="867"/>
      <c r="P47" s="852"/>
      <c r="Q47" s="855"/>
      <c r="R47" s="852"/>
      <c r="S47" s="852"/>
      <c r="T47" s="858"/>
      <c r="U47" s="858"/>
      <c r="V47" s="14" t="s">
        <v>420</v>
      </c>
      <c r="W47" s="552">
        <v>68000000</v>
      </c>
      <c r="X47" s="876"/>
      <c r="Y47" s="872"/>
    </row>
    <row r="48" spans="1:314" ht="34.5" customHeight="1" x14ac:dyDescent="0.25">
      <c r="A48" s="823"/>
      <c r="B48" s="826"/>
      <c r="C48" s="826"/>
      <c r="D48" s="854"/>
      <c r="E48" s="843" t="s">
        <v>461</v>
      </c>
      <c r="F48" s="847">
        <f>+W48+W49</f>
        <v>143400000</v>
      </c>
      <c r="G48" s="836"/>
      <c r="H48" s="838"/>
      <c r="I48" s="838"/>
      <c r="J48" s="838"/>
      <c r="K48" s="838"/>
      <c r="L48" s="854"/>
      <c r="M48" s="854"/>
      <c r="N48" s="896"/>
      <c r="O48" s="867" t="s">
        <v>441</v>
      </c>
      <c r="P48" s="851" t="s">
        <v>429</v>
      </c>
      <c r="Q48" s="862" t="s">
        <v>55</v>
      </c>
      <c r="R48" s="851">
        <v>3</v>
      </c>
      <c r="S48" s="851" t="s">
        <v>112</v>
      </c>
      <c r="T48" s="869">
        <v>44805</v>
      </c>
      <c r="U48" s="869">
        <v>44926</v>
      </c>
      <c r="V48" s="14" t="s">
        <v>57</v>
      </c>
      <c r="W48" s="552">
        <v>92400000</v>
      </c>
      <c r="X48" s="876"/>
      <c r="Y48" s="872"/>
    </row>
    <row r="49" spans="1:314" ht="24.75" customHeight="1" x14ac:dyDescent="0.25">
      <c r="A49" s="823"/>
      <c r="B49" s="826"/>
      <c r="C49" s="826"/>
      <c r="D49" s="854"/>
      <c r="E49" s="843"/>
      <c r="F49" s="842"/>
      <c r="G49" s="836"/>
      <c r="H49" s="838"/>
      <c r="I49" s="838"/>
      <c r="J49" s="838"/>
      <c r="K49" s="838"/>
      <c r="L49" s="854"/>
      <c r="M49" s="854"/>
      <c r="N49" s="896"/>
      <c r="O49" s="867"/>
      <c r="P49" s="852"/>
      <c r="Q49" s="855"/>
      <c r="R49" s="852"/>
      <c r="S49" s="852"/>
      <c r="T49" s="858"/>
      <c r="U49" s="858"/>
      <c r="V49" s="14" t="s">
        <v>420</v>
      </c>
      <c r="W49" s="552">
        <v>51000000</v>
      </c>
      <c r="X49" s="876"/>
      <c r="Y49" s="872"/>
    </row>
    <row r="50" spans="1:314" ht="24.75" customHeight="1" x14ac:dyDescent="0.25">
      <c r="A50" s="823"/>
      <c r="B50" s="826"/>
      <c r="C50" s="826"/>
      <c r="D50" s="854"/>
      <c r="E50" s="843" t="s">
        <v>462</v>
      </c>
      <c r="F50" s="847">
        <f>+W50+W51</f>
        <v>109400000</v>
      </c>
      <c r="G50" s="836"/>
      <c r="H50" s="838"/>
      <c r="I50" s="838"/>
      <c r="J50" s="838"/>
      <c r="K50" s="838"/>
      <c r="L50" s="854"/>
      <c r="M50" s="854"/>
      <c r="N50" s="896"/>
      <c r="O50" s="867" t="s">
        <v>463</v>
      </c>
      <c r="P50" s="851" t="s">
        <v>464</v>
      </c>
      <c r="Q50" s="862" t="s">
        <v>55</v>
      </c>
      <c r="R50" s="851">
        <v>2</v>
      </c>
      <c r="S50" s="851" t="s">
        <v>112</v>
      </c>
      <c r="T50" s="869">
        <v>44885</v>
      </c>
      <c r="U50" s="869">
        <v>44926</v>
      </c>
      <c r="V50" s="14" t="s">
        <v>57</v>
      </c>
      <c r="W50" s="552">
        <v>92400000</v>
      </c>
      <c r="X50" s="876"/>
      <c r="Y50" s="872"/>
    </row>
    <row r="51" spans="1:314" ht="28.5" customHeight="1" x14ac:dyDescent="0.25">
      <c r="A51" s="823"/>
      <c r="B51" s="826"/>
      <c r="C51" s="826"/>
      <c r="D51" s="854"/>
      <c r="E51" s="843"/>
      <c r="F51" s="842"/>
      <c r="G51" s="836"/>
      <c r="H51" s="838"/>
      <c r="I51" s="838"/>
      <c r="J51" s="838"/>
      <c r="K51" s="838"/>
      <c r="L51" s="854"/>
      <c r="M51" s="854"/>
      <c r="N51" s="896"/>
      <c r="O51" s="867"/>
      <c r="P51" s="826"/>
      <c r="Q51" s="854"/>
      <c r="R51" s="826"/>
      <c r="S51" s="826"/>
      <c r="T51" s="857"/>
      <c r="U51" s="857"/>
      <c r="V51" s="14" t="s">
        <v>420</v>
      </c>
      <c r="W51" s="552">
        <v>17000000</v>
      </c>
      <c r="X51" s="876"/>
      <c r="Y51" s="872"/>
    </row>
    <row r="52" spans="1:314" ht="34.5" customHeight="1" thickBot="1" x14ac:dyDescent="0.3">
      <c r="A52" s="823"/>
      <c r="B52" s="826"/>
      <c r="C52" s="826"/>
      <c r="D52" s="854"/>
      <c r="E52" s="105" t="s">
        <v>465</v>
      </c>
      <c r="F52" s="240">
        <f>+W52</f>
        <v>92400000</v>
      </c>
      <c r="G52" s="836"/>
      <c r="H52" s="838"/>
      <c r="I52" s="838"/>
      <c r="J52" s="838"/>
      <c r="K52" s="838"/>
      <c r="L52" s="854"/>
      <c r="M52" s="854"/>
      <c r="N52" s="896"/>
      <c r="O52" s="885"/>
      <c r="P52" s="826"/>
      <c r="Q52" s="854"/>
      <c r="R52" s="826"/>
      <c r="S52" s="826"/>
      <c r="T52" s="857"/>
      <c r="U52" s="857"/>
      <c r="V52" s="73" t="s">
        <v>57</v>
      </c>
      <c r="W52" s="549">
        <v>92400000</v>
      </c>
      <c r="X52" s="876"/>
      <c r="Y52" s="872"/>
    </row>
    <row r="53" spans="1:314" s="99" customFormat="1" ht="36.75" customHeight="1" x14ac:dyDescent="0.25">
      <c r="A53" s="823"/>
      <c r="B53" s="897" t="s">
        <v>466</v>
      </c>
      <c r="C53" s="897" t="s">
        <v>467</v>
      </c>
      <c r="D53" s="900">
        <v>25</v>
      </c>
      <c r="E53" s="903" t="s">
        <v>468</v>
      </c>
      <c r="F53" s="848">
        <f>+W53+W54+W55</f>
        <v>2001700000</v>
      </c>
      <c r="G53" s="904" t="s">
        <v>249</v>
      </c>
      <c r="H53" s="900" t="s">
        <v>249</v>
      </c>
      <c r="I53" s="900" t="s">
        <v>249</v>
      </c>
      <c r="J53" s="900" t="s">
        <v>52</v>
      </c>
      <c r="K53" s="900" t="s">
        <v>51</v>
      </c>
      <c r="L53" s="886" t="s">
        <v>249</v>
      </c>
      <c r="M53" s="900" t="s">
        <v>51</v>
      </c>
      <c r="N53" s="344" t="s">
        <v>388</v>
      </c>
      <c r="O53" s="916" t="s">
        <v>469</v>
      </c>
      <c r="P53" s="919" t="s">
        <v>470</v>
      </c>
      <c r="Q53" s="921" t="s">
        <v>55</v>
      </c>
      <c r="R53" s="919">
        <v>160</v>
      </c>
      <c r="S53" s="919" t="s">
        <v>112</v>
      </c>
      <c r="T53" s="923">
        <v>44593</v>
      </c>
      <c r="U53" s="923">
        <v>44926</v>
      </c>
      <c r="V53" s="98" t="s">
        <v>420</v>
      </c>
      <c r="W53" s="106">
        <v>274799999.99999994</v>
      </c>
      <c r="X53" s="875" t="s">
        <v>66</v>
      </c>
      <c r="Y53" s="871" t="s">
        <v>450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</row>
    <row r="54" spans="1:314" ht="67.5" customHeight="1" x14ac:dyDescent="0.25">
      <c r="A54" s="823"/>
      <c r="B54" s="898"/>
      <c r="C54" s="898"/>
      <c r="D54" s="901"/>
      <c r="E54" s="843"/>
      <c r="F54" s="849"/>
      <c r="G54" s="905"/>
      <c r="H54" s="901"/>
      <c r="I54" s="901"/>
      <c r="J54" s="901"/>
      <c r="K54" s="901"/>
      <c r="L54" s="887"/>
      <c r="M54" s="901"/>
      <c r="N54" s="143"/>
      <c r="O54" s="908"/>
      <c r="P54" s="920"/>
      <c r="Q54" s="922"/>
      <c r="R54" s="920"/>
      <c r="S54" s="920"/>
      <c r="T54" s="918"/>
      <c r="U54" s="918"/>
      <c r="V54" s="14" t="s">
        <v>437</v>
      </c>
      <c r="W54" s="552">
        <v>877300000</v>
      </c>
      <c r="X54" s="876"/>
      <c r="Y54" s="872"/>
    </row>
    <row r="55" spans="1:314" ht="33.75" customHeight="1" x14ac:dyDescent="0.25">
      <c r="A55" s="823"/>
      <c r="B55" s="898"/>
      <c r="C55" s="898"/>
      <c r="D55" s="901"/>
      <c r="E55" s="843"/>
      <c r="F55" s="850"/>
      <c r="G55" s="905"/>
      <c r="H55" s="901"/>
      <c r="I55" s="901"/>
      <c r="J55" s="901"/>
      <c r="K55" s="901"/>
      <c r="L55" s="887"/>
      <c r="M55" s="901"/>
      <c r="N55" s="245" t="s">
        <v>416</v>
      </c>
      <c r="O55" s="908"/>
      <c r="P55" s="920"/>
      <c r="Q55" s="922"/>
      <c r="R55" s="920"/>
      <c r="S55" s="920"/>
      <c r="T55" s="918"/>
      <c r="U55" s="918"/>
      <c r="V55" s="49" t="s">
        <v>57</v>
      </c>
      <c r="W55" s="552">
        <v>849600000</v>
      </c>
      <c r="X55" s="876"/>
      <c r="Y55" s="872"/>
    </row>
    <row r="56" spans="1:314" ht="34.5" customHeight="1" x14ac:dyDescent="0.25">
      <c r="A56" s="823"/>
      <c r="B56" s="898"/>
      <c r="C56" s="898"/>
      <c r="D56" s="901"/>
      <c r="E56" s="843" t="s">
        <v>471</v>
      </c>
      <c r="F56" s="915">
        <f>+W56+W57+W58</f>
        <v>1652519950</v>
      </c>
      <c r="G56" s="905"/>
      <c r="H56" s="901"/>
      <c r="I56" s="901"/>
      <c r="J56" s="901"/>
      <c r="K56" s="901"/>
      <c r="L56" s="887"/>
      <c r="M56" s="901"/>
      <c r="N56" s="245" t="s">
        <v>417</v>
      </c>
      <c r="O56" s="908" t="s">
        <v>422</v>
      </c>
      <c r="P56" s="1198" t="s">
        <v>920</v>
      </c>
      <c r="Q56" s="922" t="s">
        <v>55</v>
      </c>
      <c r="R56" s="920">
        <v>200</v>
      </c>
      <c r="S56" s="920" t="s">
        <v>112</v>
      </c>
      <c r="T56" s="918">
        <v>44593</v>
      </c>
      <c r="U56" s="918">
        <v>44926</v>
      </c>
      <c r="V56" s="49" t="s">
        <v>57</v>
      </c>
      <c r="W56" s="552">
        <v>588219950</v>
      </c>
      <c r="X56" s="876"/>
      <c r="Y56" s="872"/>
    </row>
    <row r="57" spans="1:314" ht="71.25" customHeight="1" x14ac:dyDescent="0.25">
      <c r="A57" s="823"/>
      <c r="B57" s="898"/>
      <c r="C57" s="898"/>
      <c r="D57" s="901"/>
      <c r="E57" s="843"/>
      <c r="F57" s="849"/>
      <c r="G57" s="905"/>
      <c r="H57" s="901"/>
      <c r="I57" s="901"/>
      <c r="J57" s="901"/>
      <c r="K57" s="901"/>
      <c r="L57" s="887"/>
      <c r="M57" s="901"/>
      <c r="N57" s="245"/>
      <c r="O57" s="908"/>
      <c r="P57" s="1198"/>
      <c r="Q57" s="922"/>
      <c r="R57" s="920"/>
      <c r="S57" s="920"/>
      <c r="T57" s="918"/>
      <c r="U57" s="918"/>
      <c r="V57" s="14" t="s">
        <v>437</v>
      </c>
      <c r="W57" s="552">
        <v>877300000</v>
      </c>
      <c r="X57" s="876"/>
      <c r="Y57" s="872"/>
    </row>
    <row r="58" spans="1:314" ht="32.25" customHeight="1" x14ac:dyDescent="0.25">
      <c r="A58" s="823"/>
      <c r="B58" s="898"/>
      <c r="C58" s="898"/>
      <c r="D58" s="901"/>
      <c r="E58" s="843"/>
      <c r="F58" s="850"/>
      <c r="G58" s="905"/>
      <c r="H58" s="901"/>
      <c r="I58" s="901"/>
      <c r="J58" s="901"/>
      <c r="K58" s="901"/>
      <c r="L58" s="887"/>
      <c r="M58" s="901"/>
      <c r="N58" s="245" t="s">
        <v>427</v>
      </c>
      <c r="O58" s="908"/>
      <c r="P58" s="1198"/>
      <c r="Q58" s="922"/>
      <c r="R58" s="920"/>
      <c r="S58" s="920"/>
      <c r="T58" s="918"/>
      <c r="U58" s="918"/>
      <c r="V58" s="14" t="s">
        <v>420</v>
      </c>
      <c r="W58" s="552">
        <v>187000000</v>
      </c>
      <c r="X58" s="876"/>
      <c r="Y58" s="872"/>
    </row>
    <row r="59" spans="1:314" ht="36" customHeight="1" x14ac:dyDescent="0.25">
      <c r="A59" s="823"/>
      <c r="B59" s="898"/>
      <c r="C59" s="898"/>
      <c r="D59" s="901"/>
      <c r="E59" s="102" t="s">
        <v>452</v>
      </c>
      <c r="F59" s="137">
        <f>+W59</f>
        <v>80000000</v>
      </c>
      <c r="G59" s="905"/>
      <c r="H59" s="901"/>
      <c r="I59" s="901"/>
      <c r="J59" s="901"/>
      <c r="K59" s="901"/>
      <c r="L59" s="887"/>
      <c r="M59" s="901"/>
      <c r="N59" s="880" t="s">
        <v>419</v>
      </c>
      <c r="O59" s="908" t="s">
        <v>472</v>
      </c>
      <c r="P59" s="920" t="s">
        <v>473</v>
      </c>
      <c r="Q59" s="922" t="s">
        <v>55</v>
      </c>
      <c r="R59" s="920">
        <v>60</v>
      </c>
      <c r="S59" s="917" t="s">
        <v>112</v>
      </c>
      <c r="T59" s="918">
        <v>44593</v>
      </c>
      <c r="U59" s="918">
        <v>44926</v>
      </c>
      <c r="V59" s="15" t="s">
        <v>474</v>
      </c>
      <c r="W59" s="552">
        <v>80000000</v>
      </c>
      <c r="X59" s="876"/>
      <c r="Y59" s="872"/>
    </row>
    <row r="60" spans="1:314" ht="29.25" customHeight="1" x14ac:dyDescent="0.25">
      <c r="A60" s="823"/>
      <c r="B60" s="898"/>
      <c r="C60" s="898"/>
      <c r="D60" s="901"/>
      <c r="E60" s="107" t="s">
        <v>475</v>
      </c>
      <c r="F60" s="137">
        <f>+W60</f>
        <v>369600000</v>
      </c>
      <c r="G60" s="905"/>
      <c r="H60" s="901"/>
      <c r="I60" s="901"/>
      <c r="J60" s="901"/>
      <c r="K60" s="901"/>
      <c r="L60" s="887"/>
      <c r="M60" s="901"/>
      <c r="N60" s="881"/>
      <c r="O60" s="908"/>
      <c r="P60" s="920"/>
      <c r="Q60" s="922"/>
      <c r="R60" s="920"/>
      <c r="S60" s="917"/>
      <c r="T60" s="918"/>
      <c r="U60" s="918"/>
      <c r="V60" s="49" t="s">
        <v>57</v>
      </c>
      <c r="W60" s="552">
        <v>369600000</v>
      </c>
      <c r="X60" s="876"/>
      <c r="Y60" s="872"/>
    </row>
    <row r="61" spans="1:314" ht="32.25" customHeight="1" x14ac:dyDescent="0.25">
      <c r="A61" s="823"/>
      <c r="B61" s="898"/>
      <c r="C61" s="898"/>
      <c r="D61" s="901"/>
      <c r="E61" s="893" t="s">
        <v>476</v>
      </c>
      <c r="F61" s="915">
        <f>+W61+W62</f>
        <v>36401623410</v>
      </c>
      <c r="G61" s="905"/>
      <c r="H61" s="901"/>
      <c r="I61" s="901"/>
      <c r="J61" s="901"/>
      <c r="K61" s="901"/>
      <c r="L61" s="887"/>
      <c r="M61" s="901"/>
      <c r="N61" s="881"/>
      <c r="O61" s="908" t="s">
        <v>477</v>
      </c>
      <c r="P61" s="910" t="s">
        <v>478</v>
      </c>
      <c r="Q61" s="929" t="s">
        <v>55</v>
      </c>
      <c r="R61" s="910">
        <v>30</v>
      </c>
      <c r="S61" s="910" t="s">
        <v>112</v>
      </c>
      <c r="T61" s="924">
        <v>44713</v>
      </c>
      <c r="U61" s="924" t="s">
        <v>479</v>
      </c>
      <c r="V61" s="49" t="s">
        <v>480</v>
      </c>
      <c r="W61" s="552">
        <v>35570023410</v>
      </c>
      <c r="X61" s="876"/>
      <c r="Y61" s="872"/>
    </row>
    <row r="62" spans="1:314" ht="36" customHeight="1" x14ac:dyDescent="0.25">
      <c r="A62" s="823"/>
      <c r="B62" s="898"/>
      <c r="C62" s="898"/>
      <c r="D62" s="901"/>
      <c r="E62" s="893"/>
      <c r="F62" s="850"/>
      <c r="G62" s="905"/>
      <c r="H62" s="901"/>
      <c r="I62" s="901"/>
      <c r="J62" s="901"/>
      <c r="K62" s="901"/>
      <c r="L62" s="887"/>
      <c r="M62" s="901"/>
      <c r="N62" s="881"/>
      <c r="O62" s="908"/>
      <c r="P62" s="928"/>
      <c r="Q62" s="930"/>
      <c r="R62" s="928"/>
      <c r="S62" s="928"/>
      <c r="T62" s="925"/>
      <c r="U62" s="925"/>
      <c r="V62" s="49" t="s">
        <v>57</v>
      </c>
      <c r="W62" s="552">
        <v>831600000</v>
      </c>
      <c r="X62" s="876"/>
      <c r="Y62" s="872"/>
    </row>
    <row r="63" spans="1:314" ht="47.25" customHeight="1" x14ac:dyDescent="0.25">
      <c r="A63" s="823"/>
      <c r="B63" s="898"/>
      <c r="C63" s="898"/>
      <c r="D63" s="901"/>
      <c r="E63" s="107" t="s">
        <v>481</v>
      </c>
      <c r="F63" s="137">
        <f>+W63</f>
        <v>277200000</v>
      </c>
      <c r="G63" s="905"/>
      <c r="H63" s="901"/>
      <c r="I63" s="901"/>
      <c r="J63" s="901"/>
      <c r="K63" s="901"/>
      <c r="L63" s="887"/>
      <c r="M63" s="901"/>
      <c r="N63" s="881"/>
      <c r="O63" s="908" t="s">
        <v>482</v>
      </c>
      <c r="P63" s="910" t="s">
        <v>467</v>
      </c>
      <c r="Q63" s="929" t="s">
        <v>55</v>
      </c>
      <c r="R63" s="910">
        <v>25</v>
      </c>
      <c r="S63" s="910" t="s">
        <v>112</v>
      </c>
      <c r="T63" s="924">
        <v>44781</v>
      </c>
      <c r="U63" s="924">
        <v>44926</v>
      </c>
      <c r="V63" s="49" t="s">
        <v>57</v>
      </c>
      <c r="W63" s="552">
        <v>277200000</v>
      </c>
      <c r="X63" s="876"/>
      <c r="Y63" s="872"/>
    </row>
    <row r="64" spans="1:314" ht="39" customHeight="1" x14ac:dyDescent="0.25">
      <c r="A64" s="823"/>
      <c r="B64" s="898"/>
      <c r="C64" s="898"/>
      <c r="D64" s="901"/>
      <c r="E64" s="843" t="s">
        <v>483</v>
      </c>
      <c r="F64" s="847">
        <f>+W64+W65</f>
        <v>559400000</v>
      </c>
      <c r="G64" s="905"/>
      <c r="H64" s="901"/>
      <c r="I64" s="901"/>
      <c r="J64" s="901"/>
      <c r="K64" s="901"/>
      <c r="L64" s="887"/>
      <c r="M64" s="901"/>
      <c r="N64" s="881"/>
      <c r="O64" s="908"/>
      <c r="P64" s="898"/>
      <c r="Q64" s="887"/>
      <c r="R64" s="898"/>
      <c r="S64" s="898"/>
      <c r="T64" s="926"/>
      <c r="U64" s="926"/>
      <c r="V64" s="49" t="s">
        <v>57</v>
      </c>
      <c r="W64" s="552">
        <v>377200000</v>
      </c>
      <c r="X64" s="876"/>
      <c r="Y64" s="872"/>
    </row>
    <row r="65" spans="1:314" ht="59.25" customHeight="1" thickBot="1" x14ac:dyDescent="0.3">
      <c r="A65" s="824"/>
      <c r="B65" s="899"/>
      <c r="C65" s="899"/>
      <c r="D65" s="902"/>
      <c r="E65" s="844"/>
      <c r="F65" s="907"/>
      <c r="G65" s="906"/>
      <c r="H65" s="902"/>
      <c r="I65" s="902"/>
      <c r="J65" s="902"/>
      <c r="K65" s="902"/>
      <c r="L65" s="888"/>
      <c r="M65" s="902"/>
      <c r="N65" s="882"/>
      <c r="O65" s="909"/>
      <c r="P65" s="899"/>
      <c r="Q65" s="888"/>
      <c r="R65" s="899"/>
      <c r="S65" s="899"/>
      <c r="T65" s="927"/>
      <c r="U65" s="927"/>
      <c r="V65" s="110" t="s">
        <v>420</v>
      </c>
      <c r="W65" s="553">
        <v>182200000</v>
      </c>
      <c r="X65" s="877"/>
      <c r="Y65" s="873"/>
    </row>
    <row r="66" spans="1:314" s="99" customFormat="1" ht="30" customHeight="1" collapsed="1" x14ac:dyDescent="0.25">
      <c r="A66" s="944" t="s">
        <v>484</v>
      </c>
      <c r="B66" s="826" t="s">
        <v>485</v>
      </c>
      <c r="C66" s="826" t="s">
        <v>486</v>
      </c>
      <c r="D66" s="838">
        <v>18</v>
      </c>
      <c r="E66" s="365" t="s">
        <v>487</v>
      </c>
      <c r="F66" s="366">
        <f>+W66</f>
        <v>277200000</v>
      </c>
      <c r="G66" s="836" t="s">
        <v>249</v>
      </c>
      <c r="H66" s="838" t="s">
        <v>249</v>
      </c>
      <c r="I66" s="838" t="s">
        <v>249</v>
      </c>
      <c r="J66" s="838" t="s">
        <v>52</v>
      </c>
      <c r="K66" s="838" t="s">
        <v>249</v>
      </c>
      <c r="L66" s="838" t="s">
        <v>249</v>
      </c>
      <c r="M66" s="838" t="s">
        <v>249</v>
      </c>
      <c r="N66" s="896" t="s">
        <v>52</v>
      </c>
      <c r="O66" s="884" t="s">
        <v>422</v>
      </c>
      <c r="P66" s="826" t="s">
        <v>488</v>
      </c>
      <c r="Q66" s="854" t="s">
        <v>55</v>
      </c>
      <c r="R66" s="826">
        <v>3</v>
      </c>
      <c r="S66" s="826" t="s">
        <v>112</v>
      </c>
      <c r="T66" s="857">
        <v>44621</v>
      </c>
      <c r="U66" s="857">
        <v>44926</v>
      </c>
      <c r="V66" s="74" t="s">
        <v>57</v>
      </c>
      <c r="W66" s="550">
        <v>277200000</v>
      </c>
      <c r="X66" s="876" t="s">
        <v>66</v>
      </c>
      <c r="Y66" s="872" t="s">
        <v>415</v>
      </c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</row>
    <row r="67" spans="1:314" ht="38.25" customHeight="1" x14ac:dyDescent="0.25">
      <c r="A67" s="823"/>
      <c r="B67" s="826"/>
      <c r="C67" s="826"/>
      <c r="D67" s="838"/>
      <c r="E67" s="843" t="s">
        <v>412</v>
      </c>
      <c r="F67" s="847">
        <f>+W67+W68</f>
        <v>513980000</v>
      </c>
      <c r="G67" s="836"/>
      <c r="H67" s="838"/>
      <c r="I67" s="838"/>
      <c r="J67" s="838"/>
      <c r="K67" s="838"/>
      <c r="L67" s="838"/>
      <c r="M67" s="838"/>
      <c r="N67" s="896"/>
      <c r="O67" s="867"/>
      <c r="P67" s="826"/>
      <c r="Q67" s="854"/>
      <c r="R67" s="826"/>
      <c r="S67" s="826"/>
      <c r="T67" s="857"/>
      <c r="U67" s="857"/>
      <c r="V67" s="14" t="s">
        <v>420</v>
      </c>
      <c r="W67" s="552">
        <v>48400000</v>
      </c>
      <c r="X67" s="876"/>
      <c r="Y67" s="872"/>
    </row>
    <row r="68" spans="1:314" ht="40.5" customHeight="1" x14ac:dyDescent="0.25">
      <c r="A68" s="823"/>
      <c r="B68" s="826"/>
      <c r="C68" s="826"/>
      <c r="D68" s="838"/>
      <c r="E68" s="843"/>
      <c r="F68" s="842"/>
      <c r="G68" s="836"/>
      <c r="H68" s="838"/>
      <c r="I68" s="838"/>
      <c r="J68" s="838"/>
      <c r="K68" s="838"/>
      <c r="L68" s="838"/>
      <c r="M68" s="838"/>
      <c r="N68" s="896"/>
      <c r="O68" s="867"/>
      <c r="P68" s="826"/>
      <c r="Q68" s="854"/>
      <c r="R68" s="826"/>
      <c r="S68" s="826"/>
      <c r="T68" s="857"/>
      <c r="U68" s="857"/>
      <c r="V68" s="14" t="s">
        <v>57</v>
      </c>
      <c r="W68" s="552">
        <v>465580000</v>
      </c>
      <c r="X68" s="876"/>
      <c r="Y68" s="872"/>
    </row>
    <row r="69" spans="1:314" ht="13.9" customHeight="1" x14ac:dyDescent="0.25">
      <c r="A69" s="823"/>
      <c r="B69" s="826"/>
      <c r="C69" s="826"/>
      <c r="D69" s="838"/>
      <c r="E69" s="843" t="s">
        <v>489</v>
      </c>
      <c r="F69" s="847">
        <f>+W69+W70</f>
        <v>195000000</v>
      </c>
      <c r="G69" s="836"/>
      <c r="H69" s="838"/>
      <c r="I69" s="838"/>
      <c r="J69" s="838"/>
      <c r="K69" s="838"/>
      <c r="L69" s="838"/>
      <c r="M69" s="838"/>
      <c r="N69" s="896"/>
      <c r="O69" s="867"/>
      <c r="P69" s="826"/>
      <c r="Q69" s="854"/>
      <c r="R69" s="826"/>
      <c r="S69" s="826"/>
      <c r="T69" s="857"/>
      <c r="U69" s="857"/>
      <c r="V69" s="14" t="s">
        <v>57</v>
      </c>
      <c r="W69" s="552">
        <v>184800000</v>
      </c>
      <c r="X69" s="876"/>
      <c r="Y69" s="872"/>
    </row>
    <row r="70" spans="1:314" ht="14.45" customHeight="1" x14ac:dyDescent="0.25">
      <c r="A70" s="823"/>
      <c r="B70" s="826"/>
      <c r="C70" s="826"/>
      <c r="D70" s="838"/>
      <c r="E70" s="843"/>
      <c r="F70" s="842"/>
      <c r="G70" s="836"/>
      <c r="H70" s="838"/>
      <c r="I70" s="838"/>
      <c r="J70" s="838"/>
      <c r="K70" s="838"/>
      <c r="L70" s="838"/>
      <c r="M70" s="838"/>
      <c r="N70" s="896"/>
      <c r="O70" s="867"/>
      <c r="P70" s="852"/>
      <c r="Q70" s="855"/>
      <c r="R70" s="852"/>
      <c r="S70" s="852"/>
      <c r="T70" s="858"/>
      <c r="U70" s="858"/>
      <c r="V70" s="14" t="s">
        <v>420</v>
      </c>
      <c r="W70" s="552">
        <v>10200000</v>
      </c>
      <c r="X70" s="876"/>
      <c r="Y70" s="872"/>
    </row>
    <row r="71" spans="1:314" ht="13.9" customHeight="1" x14ac:dyDescent="0.25">
      <c r="A71" s="823"/>
      <c r="B71" s="826"/>
      <c r="C71" s="826"/>
      <c r="D71" s="838"/>
      <c r="E71" s="843" t="s">
        <v>490</v>
      </c>
      <c r="F71" s="847">
        <f>+W71+W72</f>
        <v>198400000</v>
      </c>
      <c r="G71" s="836"/>
      <c r="H71" s="838"/>
      <c r="I71" s="838"/>
      <c r="J71" s="838"/>
      <c r="K71" s="838"/>
      <c r="L71" s="838"/>
      <c r="M71" s="838"/>
      <c r="N71" s="896"/>
      <c r="O71" s="867" t="s">
        <v>491</v>
      </c>
      <c r="P71" s="851" t="s">
        <v>486</v>
      </c>
      <c r="Q71" s="862" t="s">
        <v>55</v>
      </c>
      <c r="R71" s="851">
        <v>18</v>
      </c>
      <c r="S71" s="851" t="s">
        <v>112</v>
      </c>
      <c r="T71" s="869">
        <v>44805</v>
      </c>
      <c r="U71" s="869">
        <v>44926</v>
      </c>
      <c r="V71" s="14" t="s">
        <v>57</v>
      </c>
      <c r="W71" s="552">
        <v>170500000</v>
      </c>
      <c r="X71" s="876"/>
      <c r="Y71" s="872"/>
    </row>
    <row r="72" spans="1:314" ht="14.45" customHeight="1" x14ac:dyDescent="0.25">
      <c r="A72" s="823"/>
      <c r="B72" s="826"/>
      <c r="C72" s="826"/>
      <c r="D72" s="838"/>
      <c r="E72" s="843"/>
      <c r="F72" s="842"/>
      <c r="G72" s="836"/>
      <c r="H72" s="838"/>
      <c r="I72" s="838"/>
      <c r="J72" s="838"/>
      <c r="K72" s="838"/>
      <c r="L72" s="838"/>
      <c r="M72" s="838"/>
      <c r="N72" s="896"/>
      <c r="O72" s="867"/>
      <c r="P72" s="826"/>
      <c r="Q72" s="854"/>
      <c r="R72" s="826"/>
      <c r="S72" s="826"/>
      <c r="T72" s="857"/>
      <c r="U72" s="857"/>
      <c r="V72" s="14" t="s">
        <v>420</v>
      </c>
      <c r="W72" s="552">
        <v>27900000</v>
      </c>
      <c r="X72" s="876"/>
      <c r="Y72" s="872"/>
    </row>
    <row r="73" spans="1:314" ht="75" customHeight="1" thickBot="1" x14ac:dyDescent="0.3">
      <c r="A73" s="823"/>
      <c r="B73" s="826"/>
      <c r="C73" s="826"/>
      <c r="D73" s="838"/>
      <c r="E73" s="104" t="s">
        <v>492</v>
      </c>
      <c r="F73" s="138">
        <f>+W73</f>
        <v>824000000</v>
      </c>
      <c r="G73" s="836"/>
      <c r="H73" s="838"/>
      <c r="I73" s="838"/>
      <c r="J73" s="838"/>
      <c r="K73" s="838"/>
      <c r="L73" s="838"/>
      <c r="M73" s="838"/>
      <c r="N73" s="896"/>
      <c r="O73" s="885"/>
      <c r="P73" s="826"/>
      <c r="Q73" s="854"/>
      <c r="R73" s="826"/>
      <c r="S73" s="826"/>
      <c r="T73" s="857"/>
      <c r="U73" s="857"/>
      <c r="V73" s="73" t="s">
        <v>437</v>
      </c>
      <c r="W73" s="549">
        <v>824000000</v>
      </c>
      <c r="X73" s="876"/>
      <c r="Y73" s="872"/>
    </row>
    <row r="74" spans="1:314" s="99" customFormat="1" ht="51" customHeight="1" collapsed="1" x14ac:dyDescent="0.25">
      <c r="A74" s="823"/>
      <c r="B74" s="897" t="s">
        <v>493</v>
      </c>
      <c r="C74" s="897" t="s">
        <v>494</v>
      </c>
      <c r="D74" s="900">
        <v>35</v>
      </c>
      <c r="E74" s="935" t="s">
        <v>412</v>
      </c>
      <c r="F74" s="848">
        <f>+W74+W75</f>
        <v>445980000</v>
      </c>
      <c r="G74" s="904" t="s">
        <v>249</v>
      </c>
      <c r="H74" s="900" t="s">
        <v>249</v>
      </c>
      <c r="I74" s="900" t="s">
        <v>249</v>
      </c>
      <c r="J74" s="900" t="s">
        <v>52</v>
      </c>
      <c r="K74" s="900" t="s">
        <v>249</v>
      </c>
      <c r="L74" s="900" t="s">
        <v>249</v>
      </c>
      <c r="M74" s="900" t="s">
        <v>249</v>
      </c>
      <c r="N74" s="947" t="s">
        <v>52</v>
      </c>
      <c r="O74" s="916" t="s">
        <v>495</v>
      </c>
      <c r="P74" s="897" t="s">
        <v>496</v>
      </c>
      <c r="Q74" s="886" t="s">
        <v>55</v>
      </c>
      <c r="R74" s="897">
        <v>35</v>
      </c>
      <c r="S74" s="897" t="s">
        <v>112</v>
      </c>
      <c r="T74" s="931">
        <v>44621</v>
      </c>
      <c r="U74" s="931">
        <v>44926</v>
      </c>
      <c r="V74" s="98" t="s">
        <v>420</v>
      </c>
      <c r="W74" s="106">
        <v>61200000</v>
      </c>
      <c r="X74" s="932" t="s">
        <v>66</v>
      </c>
      <c r="Y74" s="937" t="s">
        <v>450</v>
      </c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</row>
    <row r="75" spans="1:314" ht="34.5" customHeight="1" x14ac:dyDescent="0.25">
      <c r="A75" s="823"/>
      <c r="B75" s="898"/>
      <c r="C75" s="898"/>
      <c r="D75" s="901"/>
      <c r="E75" s="936"/>
      <c r="F75" s="850"/>
      <c r="G75" s="905"/>
      <c r="H75" s="901"/>
      <c r="I75" s="901"/>
      <c r="J75" s="901"/>
      <c r="K75" s="901"/>
      <c r="L75" s="901"/>
      <c r="M75" s="901"/>
      <c r="N75" s="896"/>
      <c r="O75" s="908"/>
      <c r="P75" s="898"/>
      <c r="Q75" s="887"/>
      <c r="R75" s="898"/>
      <c r="S75" s="898"/>
      <c r="T75" s="926"/>
      <c r="U75" s="926"/>
      <c r="V75" s="49" t="s">
        <v>57</v>
      </c>
      <c r="W75" s="552">
        <v>384780000</v>
      </c>
      <c r="X75" s="933"/>
      <c r="Y75" s="938"/>
    </row>
    <row r="76" spans="1:314" ht="35.25" customHeight="1" x14ac:dyDescent="0.25">
      <c r="A76" s="823"/>
      <c r="B76" s="898"/>
      <c r="C76" s="898"/>
      <c r="D76" s="901"/>
      <c r="E76" s="940" t="s">
        <v>497</v>
      </c>
      <c r="F76" s="915">
        <f>+W76+W77</f>
        <v>307800000</v>
      </c>
      <c r="G76" s="905"/>
      <c r="H76" s="901"/>
      <c r="I76" s="901"/>
      <c r="J76" s="901"/>
      <c r="K76" s="901"/>
      <c r="L76" s="901"/>
      <c r="M76" s="901"/>
      <c r="N76" s="896"/>
      <c r="O76" s="908"/>
      <c r="P76" s="898"/>
      <c r="Q76" s="887"/>
      <c r="R76" s="898"/>
      <c r="S76" s="898"/>
      <c r="T76" s="926"/>
      <c r="U76" s="926"/>
      <c r="V76" s="49" t="s">
        <v>57</v>
      </c>
      <c r="W76" s="552">
        <v>277200000</v>
      </c>
      <c r="X76" s="933"/>
      <c r="Y76" s="938"/>
    </row>
    <row r="77" spans="1:314" ht="23.25" customHeight="1" x14ac:dyDescent="0.25">
      <c r="A77" s="823"/>
      <c r="B77" s="898"/>
      <c r="C77" s="898"/>
      <c r="D77" s="901"/>
      <c r="E77" s="940"/>
      <c r="F77" s="850"/>
      <c r="G77" s="905"/>
      <c r="H77" s="901"/>
      <c r="I77" s="901"/>
      <c r="J77" s="901"/>
      <c r="K77" s="901"/>
      <c r="L77" s="901"/>
      <c r="M77" s="901"/>
      <c r="N77" s="896"/>
      <c r="O77" s="908"/>
      <c r="P77" s="928"/>
      <c r="Q77" s="930"/>
      <c r="R77" s="928"/>
      <c r="S77" s="928"/>
      <c r="T77" s="925"/>
      <c r="U77" s="925"/>
      <c r="V77" s="14" t="s">
        <v>420</v>
      </c>
      <c r="W77" s="552">
        <v>30600000</v>
      </c>
      <c r="X77" s="933"/>
      <c r="Y77" s="938"/>
    </row>
    <row r="78" spans="1:314" ht="14.45" customHeight="1" x14ac:dyDescent="0.25">
      <c r="A78" s="823"/>
      <c r="B78" s="898"/>
      <c r="C78" s="898"/>
      <c r="D78" s="901"/>
      <c r="E78" s="940" t="s">
        <v>498</v>
      </c>
      <c r="F78" s="915">
        <f>+W78+W79+W80</f>
        <v>1395800000</v>
      </c>
      <c r="G78" s="905"/>
      <c r="H78" s="901"/>
      <c r="I78" s="901"/>
      <c r="J78" s="901"/>
      <c r="K78" s="901"/>
      <c r="L78" s="901"/>
      <c r="M78" s="901"/>
      <c r="N78" s="896"/>
      <c r="O78" s="908" t="s">
        <v>499</v>
      </c>
      <c r="P78" s="910" t="s">
        <v>500</v>
      </c>
      <c r="Q78" s="929" t="s">
        <v>55</v>
      </c>
      <c r="R78" s="910">
        <v>35</v>
      </c>
      <c r="S78" s="910" t="s">
        <v>112</v>
      </c>
      <c r="T78" s="924">
        <v>44621</v>
      </c>
      <c r="U78" s="924">
        <v>44926</v>
      </c>
      <c r="V78" s="49" t="s">
        <v>57</v>
      </c>
      <c r="W78" s="552">
        <v>277200000</v>
      </c>
      <c r="X78" s="933"/>
      <c r="Y78" s="938"/>
    </row>
    <row r="79" spans="1:314" ht="14.45" customHeight="1" x14ac:dyDescent="0.25">
      <c r="A79" s="823"/>
      <c r="B79" s="898"/>
      <c r="C79" s="898"/>
      <c r="D79" s="901"/>
      <c r="E79" s="940"/>
      <c r="F79" s="849"/>
      <c r="G79" s="905"/>
      <c r="H79" s="901"/>
      <c r="I79" s="901"/>
      <c r="J79" s="901"/>
      <c r="K79" s="901"/>
      <c r="L79" s="901"/>
      <c r="M79" s="901"/>
      <c r="N79" s="896"/>
      <c r="O79" s="908"/>
      <c r="P79" s="898"/>
      <c r="Q79" s="887"/>
      <c r="R79" s="898"/>
      <c r="S79" s="898"/>
      <c r="T79" s="926"/>
      <c r="U79" s="926"/>
      <c r="V79" s="14" t="s">
        <v>420</v>
      </c>
      <c r="W79" s="552">
        <v>30600000</v>
      </c>
      <c r="X79" s="933"/>
      <c r="Y79" s="938"/>
    </row>
    <row r="80" spans="1:314" ht="25.5" x14ac:dyDescent="0.25">
      <c r="A80" s="823"/>
      <c r="B80" s="898"/>
      <c r="C80" s="898"/>
      <c r="D80" s="901"/>
      <c r="E80" s="940"/>
      <c r="F80" s="850"/>
      <c r="G80" s="905"/>
      <c r="H80" s="901"/>
      <c r="I80" s="901"/>
      <c r="J80" s="901"/>
      <c r="K80" s="901"/>
      <c r="L80" s="901"/>
      <c r="M80" s="901"/>
      <c r="N80" s="896"/>
      <c r="O80" s="908"/>
      <c r="P80" s="898"/>
      <c r="Q80" s="887"/>
      <c r="R80" s="898"/>
      <c r="S80" s="898"/>
      <c r="T80" s="926"/>
      <c r="U80" s="926"/>
      <c r="V80" s="14" t="s">
        <v>437</v>
      </c>
      <c r="W80" s="552">
        <v>1088000000</v>
      </c>
      <c r="X80" s="933"/>
      <c r="Y80" s="938"/>
    </row>
    <row r="81" spans="1:314" ht="14.45" customHeight="1" x14ac:dyDescent="0.25">
      <c r="A81" s="823"/>
      <c r="B81" s="898"/>
      <c r="C81" s="898"/>
      <c r="D81" s="901"/>
      <c r="E81" s="940" t="s">
        <v>501</v>
      </c>
      <c r="F81" s="915">
        <f>+W81+W82</f>
        <v>215400000</v>
      </c>
      <c r="G81" s="905"/>
      <c r="H81" s="901"/>
      <c r="I81" s="901"/>
      <c r="J81" s="901"/>
      <c r="K81" s="901"/>
      <c r="L81" s="901"/>
      <c r="M81" s="901"/>
      <c r="N81" s="896"/>
      <c r="O81" s="908"/>
      <c r="P81" s="898"/>
      <c r="Q81" s="887"/>
      <c r="R81" s="898"/>
      <c r="S81" s="898"/>
      <c r="T81" s="926"/>
      <c r="U81" s="926"/>
      <c r="V81" s="49" t="s">
        <v>57</v>
      </c>
      <c r="W81" s="552">
        <v>184800000</v>
      </c>
      <c r="X81" s="933"/>
      <c r="Y81" s="938"/>
    </row>
    <row r="82" spans="1:314" ht="14.45" customHeight="1" x14ac:dyDescent="0.25">
      <c r="A82" s="823"/>
      <c r="B82" s="898"/>
      <c r="C82" s="898"/>
      <c r="D82" s="901"/>
      <c r="E82" s="940"/>
      <c r="F82" s="850"/>
      <c r="G82" s="905"/>
      <c r="H82" s="901"/>
      <c r="I82" s="901"/>
      <c r="J82" s="901"/>
      <c r="K82" s="901"/>
      <c r="L82" s="901"/>
      <c r="M82" s="901"/>
      <c r="N82" s="896"/>
      <c r="O82" s="908"/>
      <c r="P82" s="898"/>
      <c r="Q82" s="887"/>
      <c r="R82" s="898"/>
      <c r="S82" s="898"/>
      <c r="T82" s="926"/>
      <c r="U82" s="926"/>
      <c r="V82" s="14" t="s">
        <v>420</v>
      </c>
      <c r="W82" s="552">
        <v>30600000</v>
      </c>
      <c r="X82" s="933"/>
      <c r="Y82" s="938"/>
    </row>
    <row r="83" spans="1:314" ht="42.75" customHeight="1" thickBot="1" x14ac:dyDescent="0.3">
      <c r="A83" s="823"/>
      <c r="B83" s="899"/>
      <c r="C83" s="899"/>
      <c r="D83" s="902"/>
      <c r="E83" s="367" t="s">
        <v>502</v>
      </c>
      <c r="F83" s="140">
        <f>+W83</f>
        <v>184800000</v>
      </c>
      <c r="G83" s="906"/>
      <c r="H83" s="902"/>
      <c r="I83" s="902"/>
      <c r="J83" s="902"/>
      <c r="K83" s="902"/>
      <c r="L83" s="902"/>
      <c r="M83" s="902"/>
      <c r="N83" s="948"/>
      <c r="O83" s="909"/>
      <c r="P83" s="899"/>
      <c r="Q83" s="888"/>
      <c r="R83" s="899"/>
      <c r="S83" s="899"/>
      <c r="T83" s="927"/>
      <c r="U83" s="927"/>
      <c r="V83" s="113" t="s">
        <v>57</v>
      </c>
      <c r="W83" s="553">
        <v>184800000</v>
      </c>
      <c r="X83" s="934"/>
      <c r="Y83" s="939"/>
    </row>
    <row r="84" spans="1:314" s="99" customFormat="1" ht="55.5" customHeight="1" collapsed="1" x14ac:dyDescent="0.25">
      <c r="A84" s="823"/>
      <c r="B84" s="826" t="s">
        <v>503</v>
      </c>
      <c r="C84" s="826" t="s">
        <v>504</v>
      </c>
      <c r="D84" s="838">
        <v>3</v>
      </c>
      <c r="E84" s="365" t="s">
        <v>505</v>
      </c>
      <c r="F84" s="335">
        <f>+W84</f>
        <v>92400000</v>
      </c>
      <c r="G84" s="836" t="s">
        <v>51</v>
      </c>
      <c r="H84" s="838" t="s">
        <v>51</v>
      </c>
      <c r="I84" s="838" t="s">
        <v>51</v>
      </c>
      <c r="J84" s="838" t="s">
        <v>52</v>
      </c>
      <c r="K84" s="838" t="s">
        <v>51</v>
      </c>
      <c r="L84" s="838" t="s">
        <v>51</v>
      </c>
      <c r="M84" s="838" t="s">
        <v>51</v>
      </c>
      <c r="N84" s="872" t="s">
        <v>506</v>
      </c>
      <c r="O84" s="959" t="s">
        <v>507</v>
      </c>
      <c r="P84" s="898" t="s">
        <v>413</v>
      </c>
      <c r="Q84" s="887" t="s">
        <v>55</v>
      </c>
      <c r="R84" s="898">
        <v>11</v>
      </c>
      <c r="S84" s="898" t="s">
        <v>112</v>
      </c>
      <c r="T84" s="926">
        <v>44593</v>
      </c>
      <c r="U84" s="926">
        <v>44926</v>
      </c>
      <c r="V84" s="74" t="s">
        <v>57</v>
      </c>
      <c r="W84" s="550">
        <v>92400000</v>
      </c>
      <c r="X84" s="926" t="s">
        <v>66</v>
      </c>
      <c r="Y84" s="941" t="s">
        <v>415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</row>
    <row r="85" spans="1:314" ht="42.75" customHeight="1" x14ac:dyDescent="0.25">
      <c r="A85" s="823"/>
      <c r="B85" s="826"/>
      <c r="C85" s="826"/>
      <c r="D85" s="838"/>
      <c r="E85" s="893" t="s">
        <v>508</v>
      </c>
      <c r="F85" s="942">
        <f>+W85+W86</f>
        <v>435780000</v>
      </c>
      <c r="G85" s="836"/>
      <c r="H85" s="838"/>
      <c r="I85" s="838"/>
      <c r="J85" s="838"/>
      <c r="K85" s="838"/>
      <c r="L85" s="838"/>
      <c r="M85" s="838"/>
      <c r="N85" s="872"/>
      <c r="O85" s="960"/>
      <c r="P85" s="898"/>
      <c r="Q85" s="887"/>
      <c r="R85" s="898"/>
      <c r="S85" s="898"/>
      <c r="T85" s="926"/>
      <c r="U85" s="926"/>
      <c r="V85" s="14" t="s">
        <v>57</v>
      </c>
      <c r="W85" s="552">
        <v>384780000</v>
      </c>
      <c r="X85" s="926"/>
      <c r="Y85" s="941"/>
    </row>
    <row r="86" spans="1:314" ht="34.5" customHeight="1" x14ac:dyDescent="0.25">
      <c r="A86" s="823"/>
      <c r="B86" s="826"/>
      <c r="C86" s="826"/>
      <c r="D86" s="838"/>
      <c r="E86" s="893"/>
      <c r="F86" s="943"/>
      <c r="G86" s="836"/>
      <c r="H86" s="838"/>
      <c r="I86" s="838"/>
      <c r="J86" s="838"/>
      <c r="K86" s="838"/>
      <c r="L86" s="838"/>
      <c r="M86" s="838"/>
      <c r="N86" s="872"/>
      <c r="O86" s="960"/>
      <c r="P86" s="928"/>
      <c r="Q86" s="930"/>
      <c r="R86" s="928"/>
      <c r="S86" s="928"/>
      <c r="T86" s="925"/>
      <c r="U86" s="925"/>
      <c r="V86" s="14" t="s">
        <v>420</v>
      </c>
      <c r="W86" s="552">
        <v>51000000</v>
      </c>
      <c r="X86" s="926"/>
      <c r="Y86" s="941"/>
    </row>
    <row r="87" spans="1:314" ht="51" customHeight="1" x14ac:dyDescent="0.25">
      <c r="A87" s="823"/>
      <c r="B87" s="826"/>
      <c r="C87" s="826"/>
      <c r="D87" s="838"/>
      <c r="E87" s="102" t="s">
        <v>509</v>
      </c>
      <c r="F87" s="139">
        <f>+W87</f>
        <v>277200000</v>
      </c>
      <c r="G87" s="836"/>
      <c r="H87" s="838"/>
      <c r="I87" s="838"/>
      <c r="J87" s="838"/>
      <c r="K87" s="838"/>
      <c r="L87" s="838"/>
      <c r="M87" s="838"/>
      <c r="N87" s="872"/>
      <c r="O87" s="908" t="s">
        <v>422</v>
      </c>
      <c r="P87" s="910" t="s">
        <v>510</v>
      </c>
      <c r="Q87" s="929" t="s">
        <v>55</v>
      </c>
      <c r="R87" s="910">
        <v>3</v>
      </c>
      <c r="S87" s="910" t="s">
        <v>112</v>
      </c>
      <c r="T87" s="924">
        <v>44593</v>
      </c>
      <c r="U87" s="924">
        <v>44926</v>
      </c>
      <c r="V87" s="14" t="s">
        <v>57</v>
      </c>
      <c r="W87" s="552">
        <v>277200000</v>
      </c>
      <c r="X87" s="926"/>
      <c r="Y87" s="941"/>
    </row>
    <row r="88" spans="1:314" ht="31.5" customHeight="1" x14ac:dyDescent="0.25">
      <c r="A88" s="823"/>
      <c r="B88" s="826"/>
      <c r="C88" s="826"/>
      <c r="D88" s="838"/>
      <c r="E88" s="893" t="s">
        <v>511</v>
      </c>
      <c r="F88" s="942">
        <f>+W88+W89</f>
        <v>337800000</v>
      </c>
      <c r="G88" s="836"/>
      <c r="H88" s="838"/>
      <c r="I88" s="838"/>
      <c r="J88" s="838"/>
      <c r="K88" s="838"/>
      <c r="L88" s="838"/>
      <c r="M88" s="838"/>
      <c r="N88" s="872"/>
      <c r="O88" s="908"/>
      <c r="P88" s="898"/>
      <c r="Q88" s="887"/>
      <c r="R88" s="898"/>
      <c r="S88" s="898"/>
      <c r="T88" s="926"/>
      <c r="U88" s="926"/>
      <c r="V88" s="14" t="s">
        <v>57</v>
      </c>
      <c r="W88" s="552">
        <v>184800000</v>
      </c>
      <c r="X88" s="926"/>
      <c r="Y88" s="941"/>
    </row>
    <row r="89" spans="1:314" ht="39.75" customHeight="1" x14ac:dyDescent="0.25">
      <c r="A89" s="823"/>
      <c r="B89" s="826"/>
      <c r="C89" s="826"/>
      <c r="D89" s="838"/>
      <c r="E89" s="893"/>
      <c r="F89" s="943"/>
      <c r="G89" s="836"/>
      <c r="H89" s="838"/>
      <c r="I89" s="838"/>
      <c r="J89" s="838"/>
      <c r="K89" s="838"/>
      <c r="L89" s="838"/>
      <c r="M89" s="838"/>
      <c r="N89" s="872"/>
      <c r="O89" s="908"/>
      <c r="P89" s="928"/>
      <c r="Q89" s="930"/>
      <c r="R89" s="928"/>
      <c r="S89" s="928"/>
      <c r="T89" s="925"/>
      <c r="U89" s="925"/>
      <c r="V89" s="14" t="s">
        <v>420</v>
      </c>
      <c r="W89" s="552">
        <v>153000000</v>
      </c>
      <c r="X89" s="926"/>
      <c r="Y89" s="941"/>
    </row>
    <row r="90" spans="1:314" ht="51.75" customHeight="1" x14ac:dyDescent="0.25">
      <c r="A90" s="823"/>
      <c r="B90" s="826"/>
      <c r="C90" s="826"/>
      <c r="D90" s="838"/>
      <c r="E90" s="102" t="s">
        <v>512</v>
      </c>
      <c r="F90" s="139">
        <f>+W90</f>
        <v>184800000</v>
      </c>
      <c r="G90" s="836"/>
      <c r="H90" s="838"/>
      <c r="I90" s="838"/>
      <c r="J90" s="838"/>
      <c r="K90" s="838"/>
      <c r="L90" s="838"/>
      <c r="M90" s="838"/>
      <c r="N90" s="872"/>
      <c r="O90" s="908" t="s">
        <v>513</v>
      </c>
      <c r="P90" s="15" t="s">
        <v>514</v>
      </c>
      <c r="Q90" s="49" t="s">
        <v>55</v>
      </c>
      <c r="R90" s="15">
        <v>9</v>
      </c>
      <c r="S90" s="15" t="s">
        <v>112</v>
      </c>
      <c r="T90" s="243">
        <v>44621</v>
      </c>
      <c r="U90" s="243">
        <v>44926</v>
      </c>
      <c r="V90" s="14" t="s">
        <v>57</v>
      </c>
      <c r="W90" s="552">
        <v>184800000</v>
      </c>
      <c r="X90" s="926"/>
      <c r="Y90" s="941"/>
    </row>
    <row r="91" spans="1:314" ht="46.5" customHeight="1" x14ac:dyDescent="0.25">
      <c r="A91" s="823"/>
      <c r="B91" s="826"/>
      <c r="C91" s="826"/>
      <c r="D91" s="838"/>
      <c r="E91" s="102" t="s">
        <v>515</v>
      </c>
      <c r="F91" s="139">
        <f>+W91</f>
        <v>92400000</v>
      </c>
      <c r="G91" s="836"/>
      <c r="H91" s="838"/>
      <c r="I91" s="838"/>
      <c r="J91" s="838"/>
      <c r="K91" s="838"/>
      <c r="L91" s="838"/>
      <c r="M91" s="838"/>
      <c r="N91" s="872"/>
      <c r="O91" s="908"/>
      <c r="P91" s="910" t="s">
        <v>516</v>
      </c>
      <c r="Q91" s="929" t="s">
        <v>55</v>
      </c>
      <c r="R91" s="910">
        <v>3</v>
      </c>
      <c r="S91" s="910" t="s">
        <v>112</v>
      </c>
      <c r="T91" s="924">
        <v>44713</v>
      </c>
      <c r="U91" s="924">
        <v>44926</v>
      </c>
      <c r="V91" s="14" t="s">
        <v>57</v>
      </c>
      <c r="W91" s="552">
        <v>92400000</v>
      </c>
      <c r="X91" s="926"/>
      <c r="Y91" s="941"/>
    </row>
    <row r="92" spans="1:314" s="111" customFormat="1" ht="30.75" customHeight="1" thickBot="1" x14ac:dyDescent="0.3">
      <c r="A92" s="824"/>
      <c r="B92" s="826"/>
      <c r="C92" s="826"/>
      <c r="D92" s="838"/>
      <c r="E92" s="104" t="s">
        <v>517</v>
      </c>
      <c r="F92" s="334">
        <f>+W92</f>
        <v>92400000</v>
      </c>
      <c r="G92" s="836"/>
      <c r="H92" s="838"/>
      <c r="I92" s="838"/>
      <c r="J92" s="838"/>
      <c r="K92" s="838"/>
      <c r="L92" s="838"/>
      <c r="M92" s="838"/>
      <c r="N92" s="872"/>
      <c r="O92" s="961"/>
      <c r="P92" s="898"/>
      <c r="Q92" s="887"/>
      <c r="R92" s="898"/>
      <c r="S92" s="898"/>
      <c r="T92" s="926"/>
      <c r="U92" s="926"/>
      <c r="V92" s="73" t="s">
        <v>57</v>
      </c>
      <c r="W92" s="549">
        <v>92400000</v>
      </c>
      <c r="X92" s="926"/>
      <c r="Y92" s="941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</row>
    <row r="93" spans="1:314" ht="34.5" customHeight="1" x14ac:dyDescent="0.25">
      <c r="A93" s="944" t="s">
        <v>518</v>
      </c>
      <c r="B93" s="825" t="s">
        <v>519</v>
      </c>
      <c r="C93" s="825" t="s">
        <v>520</v>
      </c>
      <c r="D93" s="878">
        <v>2</v>
      </c>
      <c r="E93" s="903" t="s">
        <v>521</v>
      </c>
      <c r="F93" s="946">
        <f>+W93+W94</f>
        <v>212000000</v>
      </c>
      <c r="G93" s="835" t="s">
        <v>51</v>
      </c>
      <c r="H93" s="878" t="s">
        <v>51</v>
      </c>
      <c r="I93" s="878" t="s">
        <v>51</v>
      </c>
      <c r="J93" s="878" t="s">
        <v>52</v>
      </c>
      <c r="K93" s="878" t="s">
        <v>51</v>
      </c>
      <c r="L93" s="853" t="s">
        <v>52</v>
      </c>
      <c r="M93" s="900" t="s">
        <v>52</v>
      </c>
      <c r="N93" s="947" t="s">
        <v>52</v>
      </c>
      <c r="O93" s="866" t="s">
        <v>522</v>
      </c>
      <c r="P93" s="825" t="s">
        <v>520</v>
      </c>
      <c r="Q93" s="878" t="s">
        <v>55</v>
      </c>
      <c r="R93" s="949">
        <v>2</v>
      </c>
      <c r="S93" s="949" t="s">
        <v>112</v>
      </c>
      <c r="T93" s="952">
        <v>44621</v>
      </c>
      <c r="U93" s="952">
        <v>44926</v>
      </c>
      <c r="V93" s="98" t="s">
        <v>420</v>
      </c>
      <c r="W93" s="1202">
        <v>33950000</v>
      </c>
      <c r="X93" s="875" t="s">
        <v>66</v>
      </c>
      <c r="Y93" s="871" t="s">
        <v>450</v>
      </c>
    </row>
    <row r="94" spans="1:314" ht="18.75" customHeight="1" x14ac:dyDescent="0.25">
      <c r="A94" s="823"/>
      <c r="B94" s="826"/>
      <c r="C94" s="826"/>
      <c r="D94" s="838"/>
      <c r="E94" s="843"/>
      <c r="F94" s="913"/>
      <c r="G94" s="836"/>
      <c r="H94" s="838"/>
      <c r="I94" s="838"/>
      <c r="J94" s="838"/>
      <c r="K94" s="838"/>
      <c r="L94" s="854"/>
      <c r="M94" s="901"/>
      <c r="N94" s="896"/>
      <c r="O94" s="867"/>
      <c r="P94" s="826"/>
      <c r="Q94" s="838"/>
      <c r="R94" s="950"/>
      <c r="S94" s="950"/>
      <c r="T94" s="953"/>
      <c r="U94" s="953"/>
      <c r="V94" s="14" t="s">
        <v>57</v>
      </c>
      <c r="W94" s="552">
        <v>178050000</v>
      </c>
      <c r="X94" s="876"/>
      <c r="Y94" s="872"/>
    </row>
    <row r="95" spans="1:314" ht="29.25" customHeight="1" x14ac:dyDescent="0.25">
      <c r="A95" s="823"/>
      <c r="B95" s="826"/>
      <c r="C95" s="826"/>
      <c r="D95" s="838"/>
      <c r="E95" s="843" t="s">
        <v>523</v>
      </c>
      <c r="F95" s="847">
        <f>+W95+W96</f>
        <v>198400000</v>
      </c>
      <c r="G95" s="836"/>
      <c r="H95" s="838"/>
      <c r="I95" s="838"/>
      <c r="J95" s="838"/>
      <c r="K95" s="838"/>
      <c r="L95" s="854"/>
      <c r="M95" s="901"/>
      <c r="N95" s="896"/>
      <c r="O95" s="867"/>
      <c r="P95" s="826"/>
      <c r="Q95" s="838"/>
      <c r="R95" s="950"/>
      <c r="S95" s="950"/>
      <c r="T95" s="953"/>
      <c r="U95" s="953"/>
      <c r="V95" s="14" t="s">
        <v>57</v>
      </c>
      <c r="W95" s="552">
        <v>178050000</v>
      </c>
      <c r="X95" s="876"/>
      <c r="Y95" s="872"/>
    </row>
    <row r="96" spans="1:314" ht="34.5" customHeight="1" x14ac:dyDescent="0.25">
      <c r="A96" s="823"/>
      <c r="B96" s="826"/>
      <c r="C96" s="826"/>
      <c r="D96" s="838"/>
      <c r="E96" s="843"/>
      <c r="F96" s="842"/>
      <c r="G96" s="836"/>
      <c r="H96" s="838"/>
      <c r="I96" s="838"/>
      <c r="J96" s="838"/>
      <c r="K96" s="838"/>
      <c r="L96" s="854"/>
      <c r="M96" s="901"/>
      <c r="N96" s="896"/>
      <c r="O96" s="867"/>
      <c r="P96" s="826"/>
      <c r="Q96" s="838"/>
      <c r="R96" s="950"/>
      <c r="S96" s="950"/>
      <c r="T96" s="953"/>
      <c r="U96" s="953"/>
      <c r="V96" s="14" t="s">
        <v>420</v>
      </c>
      <c r="W96" s="552">
        <v>20350000</v>
      </c>
      <c r="X96" s="876"/>
      <c r="Y96" s="872"/>
    </row>
    <row r="97" spans="1:25" ht="137.25" customHeight="1" x14ac:dyDescent="0.25">
      <c r="A97" s="823"/>
      <c r="B97" s="826"/>
      <c r="C97" s="826"/>
      <c r="D97" s="838"/>
      <c r="E97" s="843" t="s">
        <v>524</v>
      </c>
      <c r="F97" s="847">
        <f>+W97+W98</f>
        <v>247640050</v>
      </c>
      <c r="G97" s="836"/>
      <c r="H97" s="838"/>
      <c r="I97" s="838"/>
      <c r="J97" s="838"/>
      <c r="K97" s="838"/>
      <c r="L97" s="854"/>
      <c r="M97" s="901"/>
      <c r="N97" s="896"/>
      <c r="O97" s="867"/>
      <c r="P97" s="826"/>
      <c r="Q97" s="838"/>
      <c r="R97" s="950"/>
      <c r="S97" s="950"/>
      <c r="T97" s="953"/>
      <c r="U97" s="953"/>
      <c r="V97" s="78" t="s">
        <v>525</v>
      </c>
      <c r="W97" s="552">
        <v>155240050</v>
      </c>
      <c r="X97" s="876"/>
      <c r="Y97" s="872"/>
    </row>
    <row r="98" spans="1:25" ht="76.5" customHeight="1" x14ac:dyDescent="0.25">
      <c r="A98" s="823"/>
      <c r="B98" s="826"/>
      <c r="C98" s="826"/>
      <c r="D98" s="838"/>
      <c r="E98" s="843"/>
      <c r="F98" s="842"/>
      <c r="G98" s="836"/>
      <c r="H98" s="838"/>
      <c r="I98" s="838"/>
      <c r="J98" s="838"/>
      <c r="K98" s="838"/>
      <c r="L98" s="854"/>
      <c r="M98" s="901"/>
      <c r="N98" s="896"/>
      <c r="O98" s="867"/>
      <c r="P98" s="852"/>
      <c r="Q98" s="956"/>
      <c r="R98" s="951"/>
      <c r="S98" s="951"/>
      <c r="T98" s="954"/>
      <c r="U98" s="954"/>
      <c r="V98" s="14" t="s">
        <v>57</v>
      </c>
      <c r="W98" s="552">
        <v>92400000</v>
      </c>
      <c r="X98" s="955"/>
      <c r="Y98" s="958"/>
    </row>
    <row r="99" spans="1:25" ht="76.5" customHeight="1" x14ac:dyDescent="0.25">
      <c r="A99" s="823"/>
      <c r="B99" s="826"/>
      <c r="C99" s="826"/>
      <c r="D99" s="838"/>
      <c r="E99" s="843" t="s">
        <v>526</v>
      </c>
      <c r="F99" s="847">
        <f>+W99+W100</f>
        <v>106000000</v>
      </c>
      <c r="G99" s="836"/>
      <c r="H99" s="838"/>
      <c r="I99" s="838"/>
      <c r="J99" s="838"/>
      <c r="K99" s="838"/>
      <c r="L99" s="854"/>
      <c r="M99" s="901"/>
      <c r="N99" s="896"/>
      <c r="O99" s="142" t="s">
        <v>527</v>
      </c>
      <c r="P99" s="15" t="s">
        <v>528</v>
      </c>
      <c r="Q99" s="49" t="s">
        <v>55</v>
      </c>
      <c r="R99" s="78">
        <v>14</v>
      </c>
      <c r="S99" s="78" t="s">
        <v>112</v>
      </c>
      <c r="T99" s="244">
        <v>44593</v>
      </c>
      <c r="U99" s="244">
        <v>44926</v>
      </c>
      <c r="V99" s="14" t="s">
        <v>420</v>
      </c>
      <c r="W99" s="552">
        <v>13600000</v>
      </c>
      <c r="X99" s="11" t="s">
        <v>66</v>
      </c>
      <c r="Y99" s="247" t="s">
        <v>450</v>
      </c>
    </row>
    <row r="100" spans="1:25" ht="54.75" customHeight="1" thickBot="1" x14ac:dyDescent="0.3">
      <c r="A100" s="945"/>
      <c r="B100" s="827"/>
      <c r="C100" s="827"/>
      <c r="D100" s="879"/>
      <c r="E100" s="844"/>
      <c r="F100" s="907"/>
      <c r="G100" s="837"/>
      <c r="H100" s="879"/>
      <c r="I100" s="879"/>
      <c r="J100" s="879"/>
      <c r="K100" s="879"/>
      <c r="L100" s="874"/>
      <c r="M100" s="902"/>
      <c r="N100" s="948"/>
      <c r="O100" s="332" t="s">
        <v>529</v>
      </c>
      <c r="P100" s="112" t="s">
        <v>530</v>
      </c>
      <c r="Q100" s="113" t="s">
        <v>143</v>
      </c>
      <c r="R100" s="114">
        <v>0.8</v>
      </c>
      <c r="S100" s="345" t="s">
        <v>112</v>
      </c>
      <c r="T100" s="346">
        <v>44593</v>
      </c>
      <c r="U100" s="346">
        <v>44926</v>
      </c>
      <c r="V100" s="110" t="s">
        <v>57</v>
      </c>
      <c r="W100" s="553">
        <v>92400000</v>
      </c>
      <c r="X100" s="115" t="s">
        <v>66</v>
      </c>
      <c r="Y100" s="249" t="s">
        <v>450</v>
      </c>
    </row>
    <row r="101" spans="1:25" s="30" customFormat="1" ht="30" customHeight="1" x14ac:dyDescent="0.25">
      <c r="E101" s="116"/>
      <c r="F101" s="117">
        <f>SUM(F13:F100)</f>
        <v>60730423410</v>
      </c>
      <c r="M101" s="19"/>
      <c r="O101" s="31"/>
      <c r="P101" s="31"/>
      <c r="Q101" s="118"/>
      <c r="R101" s="118"/>
      <c r="S101" s="118"/>
      <c r="T101" s="118"/>
      <c r="U101" s="118"/>
      <c r="V101" s="118"/>
      <c r="W101" s="119">
        <f>SUBTOTAL(9,W13:W100)</f>
        <v>60730423410</v>
      </c>
      <c r="X101" s="31"/>
    </row>
    <row r="102" spans="1:25" ht="22.5" customHeight="1" x14ac:dyDescent="0.25">
      <c r="F102" s="120">
        <v>80200000000</v>
      </c>
      <c r="G102" s="121"/>
      <c r="W102" s="122"/>
    </row>
    <row r="103" spans="1:25" ht="27.75" customHeight="1" x14ac:dyDescent="0.25">
      <c r="F103" s="123">
        <f>+F102-F101</f>
        <v>19469576590</v>
      </c>
      <c r="G103" s="121"/>
      <c r="W103" s="124" t="b">
        <f>W101=W102</f>
        <v>0</v>
      </c>
    </row>
    <row r="104" spans="1:25" ht="34.5" customHeight="1" x14ac:dyDescent="0.25">
      <c r="F104" s="125">
        <f>+F103/F101</f>
        <v>0.32059016711538518</v>
      </c>
      <c r="G104" s="121"/>
      <c r="W104" s="124" t="b">
        <f>W102=F101</f>
        <v>0</v>
      </c>
    </row>
    <row r="105" spans="1:25" ht="27" customHeight="1" x14ac:dyDescent="0.25">
      <c r="F105" s="125" t="s">
        <v>531</v>
      </c>
      <c r="G105" s="121"/>
    </row>
    <row r="106" spans="1:25" ht="33.75" customHeight="1" x14ac:dyDescent="0.25">
      <c r="F106" s="126">
        <v>17000000000</v>
      </c>
      <c r="G106" s="121"/>
    </row>
    <row r="107" spans="1:25" ht="21" customHeight="1" x14ac:dyDescent="0.25">
      <c r="F107" s="126">
        <v>18000000000</v>
      </c>
      <c r="G107" s="121"/>
    </row>
    <row r="108" spans="1:25" ht="21" customHeight="1" x14ac:dyDescent="0.25">
      <c r="F108" s="126">
        <f>+F107-F106</f>
        <v>1000000000</v>
      </c>
      <c r="G108" s="121"/>
    </row>
    <row r="109" spans="1:25" ht="18" customHeight="1" x14ac:dyDescent="0.25">
      <c r="F109" s="125">
        <f>+F108/F106</f>
        <v>5.8823529411764705E-2</v>
      </c>
      <c r="G109" s="121"/>
    </row>
    <row r="110" spans="1:25" x14ac:dyDescent="0.25">
      <c r="F110" s="126"/>
      <c r="G110" s="121"/>
    </row>
    <row r="111" spans="1:25" x14ac:dyDescent="0.25">
      <c r="F111" s="126"/>
      <c r="G111" s="121"/>
    </row>
    <row r="112" spans="1:25" x14ac:dyDescent="0.25">
      <c r="F112" s="126"/>
      <c r="G112" s="121"/>
    </row>
    <row r="113" spans="6:7" x14ac:dyDescent="0.25">
      <c r="F113" s="126"/>
      <c r="G113" s="121"/>
    </row>
    <row r="114" spans="6:7" x14ac:dyDescent="0.25">
      <c r="F114" s="126"/>
      <c r="G114" s="121"/>
    </row>
    <row r="115" spans="6:7" x14ac:dyDescent="0.25">
      <c r="F115" s="126"/>
      <c r="G115" s="121"/>
    </row>
    <row r="116" spans="6:7" x14ac:dyDescent="0.25">
      <c r="F116" s="126"/>
      <c r="G116" s="121"/>
    </row>
  </sheetData>
  <mergeCells count="395">
    <mergeCell ref="W1:Y1"/>
    <mergeCell ref="W2:Y2"/>
    <mergeCell ref="W3:Y3"/>
    <mergeCell ref="Y93:Y98"/>
    <mergeCell ref="E95:E96"/>
    <mergeCell ref="F95:F96"/>
    <mergeCell ref="E97:E98"/>
    <mergeCell ref="F97:F98"/>
    <mergeCell ref="T91:T92"/>
    <mergeCell ref="U91:U92"/>
    <mergeCell ref="Q91:Q92"/>
    <mergeCell ref="R91:R92"/>
    <mergeCell ref="S91:S92"/>
    <mergeCell ref="M84:M92"/>
    <mergeCell ref="N84:N92"/>
    <mergeCell ref="O84:O86"/>
    <mergeCell ref="O90:O92"/>
    <mergeCell ref="S87:S89"/>
    <mergeCell ref="T87:T89"/>
    <mergeCell ref="E99:E100"/>
    <mergeCell ref="F99:F100"/>
    <mergeCell ref="S93:S98"/>
    <mergeCell ref="T93:T98"/>
    <mergeCell ref="U93:U98"/>
    <mergeCell ref="X93:X98"/>
    <mergeCell ref="M93:M100"/>
    <mergeCell ref="N93:N100"/>
    <mergeCell ref="O93:O98"/>
    <mergeCell ref="P93:P98"/>
    <mergeCell ref="Q93:Q98"/>
    <mergeCell ref="R93:R98"/>
    <mergeCell ref="G93:G100"/>
    <mergeCell ref="H93:H100"/>
    <mergeCell ref="I93:I100"/>
    <mergeCell ref="J93:J100"/>
    <mergeCell ref="K93:K100"/>
    <mergeCell ref="L93:L100"/>
    <mergeCell ref="A93:A100"/>
    <mergeCell ref="B93:B100"/>
    <mergeCell ref="C93:C100"/>
    <mergeCell ref="D93:D100"/>
    <mergeCell ref="E93:E94"/>
    <mergeCell ref="F93:F94"/>
    <mergeCell ref="P91:P92"/>
    <mergeCell ref="A66:A92"/>
    <mergeCell ref="E88:E89"/>
    <mergeCell ref="F88:F89"/>
    <mergeCell ref="M74:M83"/>
    <mergeCell ref="N74:N83"/>
    <mergeCell ref="O74:O77"/>
    <mergeCell ref="B66:B73"/>
    <mergeCell ref="C66:C73"/>
    <mergeCell ref="D66:D73"/>
    <mergeCell ref="O66:O70"/>
    <mergeCell ref="P66:P70"/>
    <mergeCell ref="B84:B92"/>
    <mergeCell ref="C84:C92"/>
    <mergeCell ref="U87:U89"/>
    <mergeCell ref="X84:X92"/>
    <mergeCell ref="Y84:Y92"/>
    <mergeCell ref="E85:E86"/>
    <mergeCell ref="F85:F86"/>
    <mergeCell ref="O87:O89"/>
    <mergeCell ref="P87:P89"/>
    <mergeCell ref="Q87:Q89"/>
    <mergeCell ref="R87:R89"/>
    <mergeCell ref="P84:P86"/>
    <mergeCell ref="Q84:Q86"/>
    <mergeCell ref="R84:R86"/>
    <mergeCell ref="S84:S86"/>
    <mergeCell ref="J84:J92"/>
    <mergeCell ref="K84:K92"/>
    <mergeCell ref="L84:L92"/>
    <mergeCell ref="T84:T86"/>
    <mergeCell ref="U84:U86"/>
    <mergeCell ref="Y74:Y83"/>
    <mergeCell ref="E76:E77"/>
    <mergeCell ref="F76:F77"/>
    <mergeCell ref="E78:E80"/>
    <mergeCell ref="F78:F80"/>
    <mergeCell ref="O78:O83"/>
    <mergeCell ref="P78:P83"/>
    <mergeCell ref="P74:P77"/>
    <mergeCell ref="Q74:Q77"/>
    <mergeCell ref="R74:R77"/>
    <mergeCell ref="S74:S77"/>
    <mergeCell ref="J74:J83"/>
    <mergeCell ref="K74:K83"/>
    <mergeCell ref="L74:L83"/>
    <mergeCell ref="U78:U83"/>
    <mergeCell ref="E81:E82"/>
    <mergeCell ref="F81:F82"/>
    <mergeCell ref="Q78:Q83"/>
    <mergeCell ref="U74:U77"/>
    <mergeCell ref="R78:R83"/>
    <mergeCell ref="B74:B83"/>
    <mergeCell ref="C74:C83"/>
    <mergeCell ref="D74:D83"/>
    <mergeCell ref="E74:E75"/>
    <mergeCell ref="F74:F75"/>
    <mergeCell ref="G74:G83"/>
    <mergeCell ref="H74:H83"/>
    <mergeCell ref="I74:I83"/>
    <mergeCell ref="S78:S83"/>
    <mergeCell ref="T78:T83"/>
    <mergeCell ref="Q66:Q70"/>
    <mergeCell ref="R66:R70"/>
    <mergeCell ref="X74:X83"/>
    <mergeCell ref="S71:S73"/>
    <mergeCell ref="T71:T73"/>
    <mergeCell ref="R71:R73"/>
    <mergeCell ref="D84:D92"/>
    <mergeCell ref="G84:G92"/>
    <mergeCell ref="H84:H92"/>
    <mergeCell ref="I84:I92"/>
    <mergeCell ref="Y66:Y73"/>
    <mergeCell ref="E67:E68"/>
    <mergeCell ref="F67:F68"/>
    <mergeCell ref="E69:E70"/>
    <mergeCell ref="F69:F70"/>
    <mergeCell ref="E71:E72"/>
    <mergeCell ref="F71:F72"/>
    <mergeCell ref="O71:O73"/>
    <mergeCell ref="P71:P73"/>
    <mergeCell ref="Q71:Q73"/>
    <mergeCell ref="S66:S70"/>
    <mergeCell ref="T66:T70"/>
    <mergeCell ref="U66:U70"/>
    <mergeCell ref="X66:X73"/>
    <mergeCell ref="U71:U73"/>
    <mergeCell ref="T74:T77"/>
    <mergeCell ref="G66:G73"/>
    <mergeCell ref="H66:H73"/>
    <mergeCell ref="I66:I73"/>
    <mergeCell ref="J66:J73"/>
    <mergeCell ref="K66:K73"/>
    <mergeCell ref="L66:L73"/>
    <mergeCell ref="M66:M73"/>
    <mergeCell ref="N66:N73"/>
    <mergeCell ref="S61:S62"/>
    <mergeCell ref="L53:L65"/>
    <mergeCell ref="T61:T62"/>
    <mergeCell ref="U61:U62"/>
    <mergeCell ref="S63:S65"/>
    <mergeCell ref="T63:T65"/>
    <mergeCell ref="U63:U65"/>
    <mergeCell ref="P61:P62"/>
    <mergeCell ref="Q61:Q62"/>
    <mergeCell ref="R61:R62"/>
    <mergeCell ref="Q63:Q65"/>
    <mergeCell ref="R63:R65"/>
    <mergeCell ref="Y53:Y65"/>
    <mergeCell ref="E56:E58"/>
    <mergeCell ref="F56:F58"/>
    <mergeCell ref="O56:O58"/>
    <mergeCell ref="P56:P58"/>
    <mergeCell ref="Q56:Q58"/>
    <mergeCell ref="R56:R58"/>
    <mergeCell ref="S56:S58"/>
    <mergeCell ref="S53:S55"/>
    <mergeCell ref="T53:T55"/>
    <mergeCell ref="U53:U55"/>
    <mergeCell ref="X53:X65"/>
    <mergeCell ref="T56:T58"/>
    <mergeCell ref="H53:H65"/>
    <mergeCell ref="I53:I65"/>
    <mergeCell ref="J53:J65"/>
    <mergeCell ref="K53:K65"/>
    <mergeCell ref="U56:U58"/>
    <mergeCell ref="Q50:Q52"/>
    <mergeCell ref="R50:R52"/>
    <mergeCell ref="S59:S60"/>
    <mergeCell ref="T59:T60"/>
    <mergeCell ref="U59:U60"/>
    <mergeCell ref="P53:P55"/>
    <mergeCell ref="Q53:Q55"/>
    <mergeCell ref="R53:R55"/>
    <mergeCell ref="P59:P60"/>
    <mergeCell ref="Q59:Q60"/>
    <mergeCell ref="R59:R60"/>
    <mergeCell ref="O50:O52"/>
    <mergeCell ref="P50:P52"/>
    <mergeCell ref="B44:B52"/>
    <mergeCell ref="C44:C52"/>
    <mergeCell ref="D44:D52"/>
    <mergeCell ref="O63:O65"/>
    <mergeCell ref="P63:P65"/>
    <mergeCell ref="E44:E45"/>
    <mergeCell ref="F44:F45"/>
    <mergeCell ref="E50:E51"/>
    <mergeCell ref="E46:E47"/>
    <mergeCell ref="F46:F47"/>
    <mergeCell ref="E48:E49"/>
    <mergeCell ref="F48:F49"/>
    <mergeCell ref="O48:O49"/>
    <mergeCell ref="E61:E62"/>
    <mergeCell ref="F61:F62"/>
    <mergeCell ref="O61:O62"/>
    <mergeCell ref="N59:N65"/>
    <mergeCell ref="O59:O60"/>
    <mergeCell ref="M53:M65"/>
    <mergeCell ref="O53:O55"/>
    <mergeCell ref="J35:J43"/>
    <mergeCell ref="K35:K43"/>
    <mergeCell ref="B53:B65"/>
    <mergeCell ref="C53:C65"/>
    <mergeCell ref="D53:D65"/>
    <mergeCell ref="E53:E55"/>
    <mergeCell ref="F50:F51"/>
    <mergeCell ref="G53:G65"/>
    <mergeCell ref="E64:E65"/>
    <mergeCell ref="F64:F65"/>
    <mergeCell ref="P48:P49"/>
    <mergeCell ref="Q48:Q49"/>
    <mergeCell ref="R48:R49"/>
    <mergeCell ref="E37:E38"/>
    <mergeCell ref="F37:F38"/>
    <mergeCell ref="Q44:Q47"/>
    <mergeCell ref="R44:R47"/>
    <mergeCell ref="G44:G52"/>
    <mergeCell ref="H44:H52"/>
    <mergeCell ref="I44:I52"/>
    <mergeCell ref="J44:J52"/>
    <mergeCell ref="K44:K52"/>
    <mergeCell ref="L44:L52"/>
    <mergeCell ref="M44:M52"/>
    <mergeCell ref="N44:N52"/>
    <mergeCell ref="O44:O47"/>
    <mergeCell ref="P44:P47"/>
    <mergeCell ref="E41:E42"/>
    <mergeCell ref="F41:F42"/>
    <mergeCell ref="R39:R43"/>
    <mergeCell ref="N37:N43"/>
    <mergeCell ref="O39:O43"/>
    <mergeCell ref="P39:P43"/>
    <mergeCell ref="Q39:Q43"/>
    <mergeCell ref="Y44:Y52"/>
    <mergeCell ref="S44:S47"/>
    <mergeCell ref="T44:T47"/>
    <mergeCell ref="U44:U47"/>
    <mergeCell ref="X44:X52"/>
    <mergeCell ref="S48:S49"/>
    <mergeCell ref="T48:T49"/>
    <mergeCell ref="U48:U49"/>
    <mergeCell ref="S50:S52"/>
    <mergeCell ref="T50:T52"/>
    <mergeCell ref="U50:U52"/>
    <mergeCell ref="B35:B43"/>
    <mergeCell ref="C35:C43"/>
    <mergeCell ref="D35:D43"/>
    <mergeCell ref="E35:E36"/>
    <mergeCell ref="F35:F36"/>
    <mergeCell ref="G35:G43"/>
    <mergeCell ref="H35:H43"/>
    <mergeCell ref="E33:E34"/>
    <mergeCell ref="F33:F34"/>
    <mergeCell ref="V33:V34"/>
    <mergeCell ref="W33:W34"/>
    <mergeCell ref="R32:R34"/>
    <mergeCell ref="X35:X43"/>
    <mergeCell ref="Y35:Y43"/>
    <mergeCell ref="P35:P38"/>
    <mergeCell ref="Q35:Q38"/>
    <mergeCell ref="S26:S28"/>
    <mergeCell ref="T26:T28"/>
    <mergeCell ref="G26:G34"/>
    <mergeCell ref="H26:H34"/>
    <mergeCell ref="I26:I34"/>
    <mergeCell ref="J26:J34"/>
    <mergeCell ref="K26:K34"/>
    <mergeCell ref="L26:L34"/>
    <mergeCell ref="U39:U43"/>
    <mergeCell ref="T35:T38"/>
    <mergeCell ref="U35:U38"/>
    <mergeCell ref="S35:S38"/>
    <mergeCell ref="L35:L43"/>
    <mergeCell ref="M35:M43"/>
    <mergeCell ref="O35:O38"/>
    <mergeCell ref="T39:T43"/>
    <mergeCell ref="S32:S34"/>
    <mergeCell ref="T32:T34"/>
    <mergeCell ref="S39:S43"/>
    <mergeCell ref="R35:R38"/>
    <mergeCell ref="I35:I43"/>
    <mergeCell ref="U26:U28"/>
    <mergeCell ref="X26:X34"/>
    <mergeCell ref="Y26:Y34"/>
    <mergeCell ref="S29:S30"/>
    <mergeCell ref="T29:T30"/>
    <mergeCell ref="U29:U30"/>
    <mergeCell ref="M26:M34"/>
    <mergeCell ref="O26:O28"/>
    <mergeCell ref="P26:P28"/>
    <mergeCell ref="Q26:Q28"/>
    <mergeCell ref="R26:R28"/>
    <mergeCell ref="O32:O34"/>
    <mergeCell ref="P32:P34"/>
    <mergeCell ref="Q32:Q34"/>
    <mergeCell ref="O29:O30"/>
    <mergeCell ref="U32:U34"/>
    <mergeCell ref="P29:P30"/>
    <mergeCell ref="Q29:Q30"/>
    <mergeCell ref="R29:R30"/>
    <mergeCell ref="H13:H25"/>
    <mergeCell ref="I13:I25"/>
    <mergeCell ref="J13:J25"/>
    <mergeCell ref="K13:K25"/>
    <mergeCell ref="L13:L25"/>
    <mergeCell ref="M13:M25"/>
    <mergeCell ref="R21:R22"/>
    <mergeCell ref="Q18:Q20"/>
    <mergeCell ref="R18:R20"/>
    <mergeCell ref="N22:N25"/>
    <mergeCell ref="O23:O25"/>
    <mergeCell ref="P23:P25"/>
    <mergeCell ref="Q23:Q25"/>
    <mergeCell ref="R23:R25"/>
    <mergeCell ref="O18:O20"/>
    <mergeCell ref="P18:P20"/>
    <mergeCell ref="V21:V22"/>
    <mergeCell ref="W21:W22"/>
    <mergeCell ref="T23:T25"/>
    <mergeCell ref="U23:U25"/>
    <mergeCell ref="Y13:Y25"/>
    <mergeCell ref="V24:V25"/>
    <mergeCell ref="W24:W25"/>
    <mergeCell ref="X13:X25"/>
    <mergeCell ref="E15:E17"/>
    <mergeCell ref="F15:F17"/>
    <mergeCell ref="E18:E20"/>
    <mergeCell ref="F18:F20"/>
    <mergeCell ref="S23:S25"/>
    <mergeCell ref="O13:O17"/>
    <mergeCell ref="P13:P17"/>
    <mergeCell ref="Q13:Q17"/>
    <mergeCell ref="R13:R17"/>
    <mergeCell ref="E21:E22"/>
    <mergeCell ref="F21:F22"/>
    <mergeCell ref="O21:O22"/>
    <mergeCell ref="P21:P22"/>
    <mergeCell ref="Q21:Q22"/>
    <mergeCell ref="S21:S22"/>
    <mergeCell ref="T21:T22"/>
    <mergeCell ref="U21:U22"/>
    <mergeCell ref="S13:S17"/>
    <mergeCell ref="T13:T17"/>
    <mergeCell ref="U13:U17"/>
    <mergeCell ref="V13:V14"/>
    <mergeCell ref="W13:W14"/>
    <mergeCell ref="U18:U20"/>
    <mergeCell ref="V19:V20"/>
    <mergeCell ref="W19:W20"/>
    <mergeCell ref="S18:S20"/>
    <mergeCell ref="T18:T20"/>
    <mergeCell ref="A13:A65"/>
    <mergeCell ref="B13:B25"/>
    <mergeCell ref="C13:C25"/>
    <mergeCell ref="D13:D25"/>
    <mergeCell ref="E13:E14"/>
    <mergeCell ref="F13:F14"/>
    <mergeCell ref="G13:G25"/>
    <mergeCell ref="B26:B34"/>
    <mergeCell ref="C26:C34"/>
    <mergeCell ref="D26:D34"/>
    <mergeCell ref="E26:E28"/>
    <mergeCell ref="F26:F28"/>
    <mergeCell ref="E24:E25"/>
    <mergeCell ref="F24:F25"/>
    <mergeCell ref="E29:E30"/>
    <mergeCell ref="F29:F30"/>
    <mergeCell ref="F53:F55"/>
    <mergeCell ref="C3:D3"/>
    <mergeCell ref="A8:B8"/>
    <mergeCell ref="C8:F8"/>
    <mergeCell ref="A9:B9"/>
    <mergeCell ref="C9:F9"/>
    <mergeCell ref="A11:F11"/>
    <mergeCell ref="G11:N11"/>
    <mergeCell ref="E3:T3"/>
    <mergeCell ref="U3:V3"/>
    <mergeCell ref="A5:B5"/>
    <mergeCell ref="C5:F5"/>
    <mergeCell ref="A6:B6"/>
    <mergeCell ref="C6:F6"/>
    <mergeCell ref="O6:Y9"/>
    <mergeCell ref="A7:B7"/>
    <mergeCell ref="C7:F7"/>
    <mergeCell ref="A1:B3"/>
    <mergeCell ref="C1:D1"/>
    <mergeCell ref="E1:T1"/>
    <mergeCell ref="U1:V1"/>
    <mergeCell ref="C2:D2"/>
    <mergeCell ref="E2:T2"/>
    <mergeCell ref="U2:V2"/>
    <mergeCell ref="O11:Y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B76C-E2F8-436A-BCA8-495ACC6AE3EB}">
  <dimension ref="A1:JV65"/>
  <sheetViews>
    <sheetView zoomScale="60" zoomScaleNormal="60" workbookViewId="0">
      <selection activeCell="H13" sqref="H13:H22"/>
    </sheetView>
  </sheetViews>
  <sheetFormatPr baseColWidth="10" defaultColWidth="8.85546875" defaultRowHeight="12.75" x14ac:dyDescent="0.25"/>
  <cols>
    <col min="1" max="1" width="20" style="4" customWidth="1"/>
    <col min="2" max="2" width="20.7109375" style="4" customWidth="1"/>
    <col min="3" max="3" width="26.140625" style="4" customWidth="1"/>
    <col min="4" max="4" width="26.7109375" style="4" customWidth="1"/>
    <col min="5" max="5" width="34" style="130" customWidth="1"/>
    <col min="6" max="6" width="26.28515625" style="4" customWidth="1"/>
    <col min="7" max="7" width="13.7109375" style="4" customWidth="1"/>
    <col min="8" max="8" width="7.28515625" style="4" customWidth="1"/>
    <col min="9" max="9" width="12.42578125" style="4" customWidth="1"/>
    <col min="10" max="10" width="9.5703125" style="4" customWidth="1"/>
    <col min="11" max="11" width="18.28515625" style="4" customWidth="1"/>
    <col min="12" max="12" width="10.5703125" style="4" customWidth="1"/>
    <col min="13" max="13" width="6.7109375" style="4" customWidth="1"/>
    <col min="14" max="14" width="17.85546875" style="4" customWidth="1"/>
    <col min="15" max="15" width="27.140625" style="3" customWidth="1"/>
    <col min="16" max="16" width="39.5703125" style="9" customWidth="1"/>
    <col min="17" max="17" width="14.140625" style="3" customWidth="1"/>
    <col min="18" max="18" width="21.5703125" style="3" customWidth="1"/>
    <col min="19" max="19" width="16.140625" style="3" customWidth="1"/>
    <col min="20" max="20" width="13.7109375" style="3" customWidth="1"/>
    <col min="21" max="21" width="15.140625" style="3" customWidth="1"/>
    <col min="22" max="22" width="31.5703125" style="3" customWidth="1"/>
    <col min="23" max="23" width="21.28515625" style="3" customWidth="1"/>
    <col min="24" max="24" width="23.42578125" style="3" customWidth="1"/>
    <col min="25" max="25" width="26.7109375" style="4" customWidth="1"/>
    <col min="26" max="26" width="4.28515625" style="4" customWidth="1"/>
    <col min="27" max="16384" width="8.85546875" style="4"/>
  </cols>
  <sheetData>
    <row r="1" spans="1:25" s="1" customFormat="1" ht="24" customHeight="1" x14ac:dyDescent="0.25">
      <c r="A1" s="814"/>
      <c r="B1" s="815"/>
      <c r="C1" s="791" t="s">
        <v>0</v>
      </c>
      <c r="D1" s="792"/>
      <c r="E1" s="975" t="s">
        <v>404</v>
      </c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604" t="s">
        <v>2</v>
      </c>
      <c r="V1" s="604"/>
      <c r="W1" s="972" t="s">
        <v>3</v>
      </c>
      <c r="X1" s="972"/>
      <c r="Y1" s="518"/>
    </row>
    <row r="2" spans="1:25" s="1" customFormat="1" ht="24" customHeight="1" x14ac:dyDescent="0.25">
      <c r="A2" s="816"/>
      <c r="B2" s="817"/>
      <c r="C2" s="791" t="s">
        <v>4</v>
      </c>
      <c r="D2" s="792"/>
      <c r="E2" s="972" t="s">
        <v>5</v>
      </c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604" t="s">
        <v>6</v>
      </c>
      <c r="V2" s="604"/>
      <c r="W2" s="972">
        <v>1</v>
      </c>
      <c r="X2" s="972"/>
      <c r="Y2" s="518"/>
    </row>
    <row r="3" spans="1:25" s="1" customFormat="1" ht="24" customHeight="1" x14ac:dyDescent="0.25">
      <c r="A3" s="818"/>
      <c r="B3" s="819"/>
      <c r="C3" s="791" t="s">
        <v>7</v>
      </c>
      <c r="D3" s="792"/>
      <c r="E3" s="972" t="s">
        <v>8</v>
      </c>
      <c r="F3" s="972"/>
      <c r="G3" s="972"/>
      <c r="H3" s="972"/>
      <c r="I3" s="972"/>
      <c r="J3" s="972"/>
      <c r="K3" s="972"/>
      <c r="L3" s="972"/>
      <c r="M3" s="972"/>
      <c r="N3" s="972"/>
      <c r="O3" s="972"/>
      <c r="P3" s="972"/>
      <c r="Q3" s="972"/>
      <c r="R3" s="972"/>
      <c r="S3" s="972"/>
      <c r="T3" s="972"/>
      <c r="U3" s="604" t="s">
        <v>9</v>
      </c>
      <c r="V3" s="604"/>
      <c r="W3" s="1203">
        <v>43767</v>
      </c>
      <c r="X3" s="1203"/>
      <c r="Y3" s="519"/>
    </row>
    <row r="4" spans="1:25" ht="18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Y4" s="2"/>
    </row>
    <row r="5" spans="1:25" ht="18.75" customHeight="1" x14ac:dyDescent="0.25">
      <c r="A5" s="794" t="s">
        <v>10</v>
      </c>
      <c r="B5" s="963"/>
      <c r="C5" s="973">
        <v>2022</v>
      </c>
      <c r="D5" s="973"/>
      <c r="E5" s="973"/>
      <c r="F5" s="973"/>
      <c r="G5" s="5"/>
      <c r="H5" s="5"/>
      <c r="I5" s="5"/>
      <c r="J5" s="5"/>
      <c r="K5" s="5"/>
      <c r="L5" s="5"/>
      <c r="M5" s="5"/>
      <c r="N5" s="5"/>
      <c r="O5" s="2"/>
      <c r="P5" s="2"/>
      <c r="Q5" s="2"/>
      <c r="R5" s="2"/>
      <c r="S5" s="2"/>
      <c r="T5" s="2"/>
      <c r="U5" s="2"/>
      <c r="V5" s="2"/>
      <c r="Y5" s="2"/>
    </row>
    <row r="6" spans="1:25" ht="39.75" customHeight="1" x14ac:dyDescent="0.25">
      <c r="A6" s="794" t="s">
        <v>11</v>
      </c>
      <c r="B6" s="963"/>
      <c r="C6" s="799" t="s">
        <v>532</v>
      </c>
      <c r="D6" s="800"/>
      <c r="E6" s="800"/>
      <c r="F6" s="801"/>
      <c r="G6" s="5"/>
      <c r="H6" s="5"/>
      <c r="I6" s="5"/>
      <c r="J6" s="5"/>
      <c r="K6" s="5"/>
      <c r="L6" s="5"/>
      <c r="M6" s="5"/>
      <c r="N6" s="5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</row>
    <row r="7" spans="1:25" ht="18.75" customHeight="1" x14ac:dyDescent="0.25">
      <c r="A7" s="794" t="s">
        <v>13</v>
      </c>
      <c r="B7" s="963"/>
      <c r="C7" s="974">
        <v>2021011000049</v>
      </c>
      <c r="D7" s="974"/>
      <c r="E7" s="974"/>
      <c r="F7" s="974"/>
      <c r="G7" s="5"/>
      <c r="H7" s="5"/>
      <c r="I7" s="5"/>
      <c r="J7" s="5"/>
      <c r="K7" s="5"/>
      <c r="L7" s="5"/>
      <c r="M7" s="5"/>
      <c r="N7" s="5"/>
      <c r="O7" s="810"/>
      <c r="P7" s="810"/>
      <c r="Q7" s="810"/>
      <c r="R7" s="810"/>
      <c r="S7" s="810"/>
      <c r="T7" s="810"/>
      <c r="U7" s="810"/>
      <c r="V7" s="810"/>
      <c r="W7" s="810"/>
      <c r="X7" s="810"/>
      <c r="Y7" s="810"/>
    </row>
    <row r="8" spans="1:25" ht="18.75" customHeight="1" x14ac:dyDescent="0.25">
      <c r="A8" s="794" t="s">
        <v>15</v>
      </c>
      <c r="B8" s="963"/>
      <c r="C8" s="964" t="s">
        <v>533</v>
      </c>
      <c r="D8" s="964"/>
      <c r="E8" s="964"/>
      <c r="F8" s="964"/>
      <c r="H8" s="5"/>
      <c r="I8" s="5"/>
      <c r="J8" s="5"/>
      <c r="K8" s="5"/>
      <c r="L8" s="5"/>
      <c r="M8" s="5"/>
      <c r="N8" s="5"/>
      <c r="O8" s="810"/>
      <c r="P8" s="810"/>
      <c r="Q8" s="810"/>
      <c r="R8" s="810"/>
      <c r="S8" s="810"/>
      <c r="T8" s="810"/>
      <c r="U8" s="810"/>
      <c r="V8" s="810"/>
      <c r="W8" s="810"/>
      <c r="X8" s="810"/>
      <c r="Y8" s="810"/>
    </row>
    <row r="9" spans="1:25" ht="18.75" customHeight="1" x14ac:dyDescent="0.25">
      <c r="A9" s="794" t="s">
        <v>17</v>
      </c>
      <c r="B9" s="963"/>
      <c r="C9" s="965" t="s">
        <v>18</v>
      </c>
      <c r="D9" s="965"/>
      <c r="E9" s="965"/>
      <c r="F9" s="965"/>
      <c r="G9" s="5"/>
      <c r="H9" s="5"/>
      <c r="I9" s="5"/>
      <c r="J9" s="5"/>
      <c r="K9" s="5"/>
      <c r="L9" s="5"/>
      <c r="M9" s="5"/>
      <c r="N9" s="5"/>
      <c r="O9" s="810"/>
      <c r="P9" s="810"/>
      <c r="Q9" s="810"/>
      <c r="R9" s="810"/>
      <c r="S9" s="810"/>
      <c r="T9" s="810"/>
      <c r="U9" s="810"/>
      <c r="V9" s="810"/>
      <c r="W9" s="810"/>
      <c r="X9" s="810"/>
      <c r="Y9" s="810"/>
    </row>
    <row r="10" spans="1:25" ht="13.5" thickBot="1" x14ac:dyDescent="0.3">
      <c r="A10" s="6"/>
      <c r="B10" s="6"/>
      <c r="C10" s="12"/>
      <c r="D10" s="12"/>
      <c r="E10" s="12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Y10" s="3"/>
    </row>
    <row r="11" spans="1:25" ht="33" customHeight="1" x14ac:dyDescent="0.25">
      <c r="A11" s="966" t="s">
        <v>19</v>
      </c>
      <c r="B11" s="967"/>
      <c r="C11" s="967"/>
      <c r="D11" s="967"/>
      <c r="E11" s="967"/>
      <c r="F11" s="1343"/>
      <c r="G11" s="969" t="s">
        <v>20</v>
      </c>
      <c r="H11" s="970"/>
      <c r="I11" s="970"/>
      <c r="J11" s="970"/>
      <c r="K11" s="970"/>
      <c r="L11" s="970"/>
      <c r="M11" s="970"/>
      <c r="N11" s="971"/>
      <c r="O11" s="1345" t="s">
        <v>21</v>
      </c>
      <c r="P11" s="977"/>
      <c r="Q11" s="977"/>
      <c r="R11" s="977"/>
      <c r="S11" s="977"/>
      <c r="T11" s="977"/>
      <c r="U11" s="977"/>
      <c r="V11" s="977"/>
      <c r="W11" s="977"/>
      <c r="X11" s="977"/>
      <c r="Y11" s="978"/>
    </row>
    <row r="12" spans="1:25" s="12" customFormat="1" ht="36.75" customHeight="1" thickBot="1" x14ac:dyDescent="0.3">
      <c r="A12" s="511" t="s">
        <v>22</v>
      </c>
      <c r="B12" s="512" t="s">
        <v>23</v>
      </c>
      <c r="C12" s="513" t="s">
        <v>24</v>
      </c>
      <c r="D12" s="513" t="s">
        <v>407</v>
      </c>
      <c r="E12" s="513" t="s">
        <v>26</v>
      </c>
      <c r="F12" s="1344" t="s">
        <v>534</v>
      </c>
      <c r="G12" s="516" t="s">
        <v>27</v>
      </c>
      <c r="H12" s="517" t="s">
        <v>28</v>
      </c>
      <c r="I12" s="517" t="s">
        <v>29</v>
      </c>
      <c r="J12" s="517" t="s">
        <v>30</v>
      </c>
      <c r="K12" s="505" t="s">
        <v>31</v>
      </c>
      <c r="L12" s="517" t="s">
        <v>32</v>
      </c>
      <c r="M12" s="505" t="s">
        <v>33</v>
      </c>
      <c r="N12" s="506" t="s">
        <v>34</v>
      </c>
      <c r="O12" s="1346" t="s">
        <v>35</v>
      </c>
      <c r="P12" s="507" t="s">
        <v>36</v>
      </c>
      <c r="Q12" s="507" t="s">
        <v>37</v>
      </c>
      <c r="R12" s="515" t="s">
        <v>38</v>
      </c>
      <c r="S12" s="507" t="s">
        <v>39</v>
      </c>
      <c r="T12" s="507" t="s">
        <v>40</v>
      </c>
      <c r="U12" s="507" t="s">
        <v>41</v>
      </c>
      <c r="V12" s="507" t="s">
        <v>42</v>
      </c>
      <c r="W12" s="509" t="s">
        <v>43</v>
      </c>
      <c r="X12" s="507" t="s">
        <v>44</v>
      </c>
      <c r="Y12" s="508" t="s">
        <v>45</v>
      </c>
    </row>
    <row r="13" spans="1:25" s="97" customFormat="1" ht="60" customHeight="1" x14ac:dyDescent="0.25">
      <c r="A13" s="824" t="s">
        <v>535</v>
      </c>
      <c r="B13" s="852" t="s">
        <v>536</v>
      </c>
      <c r="C13" s="852" t="s">
        <v>537</v>
      </c>
      <c r="D13" s="852">
        <v>17</v>
      </c>
      <c r="E13" s="343" t="s">
        <v>538</v>
      </c>
      <c r="F13" s="369">
        <f>+W13</f>
        <v>3000000000</v>
      </c>
      <c r="G13" s="982" t="s">
        <v>51</v>
      </c>
      <c r="H13" s="956" t="s">
        <v>51</v>
      </c>
      <c r="I13" s="956" t="s">
        <v>51</v>
      </c>
      <c r="J13" s="956" t="s">
        <v>52</v>
      </c>
      <c r="K13" s="956" t="s">
        <v>51</v>
      </c>
      <c r="L13" s="956" t="s">
        <v>51</v>
      </c>
      <c r="M13" s="956" t="s">
        <v>51</v>
      </c>
      <c r="N13" s="1007" t="s">
        <v>419</v>
      </c>
      <c r="O13" s="1008" t="s">
        <v>412</v>
      </c>
      <c r="P13" s="852" t="s">
        <v>413</v>
      </c>
      <c r="Q13" s="852" t="s">
        <v>55</v>
      </c>
      <c r="R13" s="852">
        <v>35</v>
      </c>
      <c r="S13" s="855" t="s">
        <v>112</v>
      </c>
      <c r="T13" s="861">
        <v>44621</v>
      </c>
      <c r="U13" s="861">
        <v>44926</v>
      </c>
      <c r="V13" s="339" t="s">
        <v>57</v>
      </c>
      <c r="W13" s="1204">
        <v>3000000000</v>
      </c>
      <c r="X13" s="855" t="s">
        <v>66</v>
      </c>
      <c r="Y13" s="958" t="s">
        <v>539</v>
      </c>
    </row>
    <row r="14" spans="1:25" ht="69" customHeight="1" x14ac:dyDescent="0.25">
      <c r="A14" s="979"/>
      <c r="B14" s="981"/>
      <c r="C14" s="981"/>
      <c r="D14" s="981"/>
      <c r="E14" s="893" t="s">
        <v>412</v>
      </c>
      <c r="F14" s="1004">
        <f>+W14+W16+W15</f>
        <v>1338800000</v>
      </c>
      <c r="G14" s="983"/>
      <c r="H14" s="985"/>
      <c r="I14" s="985"/>
      <c r="J14" s="985"/>
      <c r="K14" s="985"/>
      <c r="L14" s="985"/>
      <c r="M14" s="985"/>
      <c r="N14" s="1005"/>
      <c r="O14" s="1006"/>
      <c r="P14" s="981"/>
      <c r="Q14" s="981"/>
      <c r="R14" s="981"/>
      <c r="S14" s="1001"/>
      <c r="T14" s="1000"/>
      <c r="U14" s="1000"/>
      <c r="V14" s="244" t="s">
        <v>57</v>
      </c>
      <c r="W14" s="368">
        <v>1041400000</v>
      </c>
      <c r="X14" s="1001"/>
      <c r="Y14" s="1002"/>
    </row>
    <row r="15" spans="1:25" ht="33.75" customHeight="1" x14ac:dyDescent="0.25">
      <c r="A15" s="979"/>
      <c r="B15" s="981"/>
      <c r="C15" s="981"/>
      <c r="D15" s="981"/>
      <c r="E15" s="893"/>
      <c r="F15" s="1004"/>
      <c r="G15" s="983"/>
      <c r="H15" s="985"/>
      <c r="I15" s="985"/>
      <c r="J15" s="985"/>
      <c r="K15" s="985"/>
      <c r="L15" s="985"/>
      <c r="M15" s="985"/>
      <c r="N15" s="1005"/>
      <c r="O15" s="1006"/>
      <c r="P15" s="981"/>
      <c r="Q15" s="981"/>
      <c r="R15" s="981"/>
      <c r="S15" s="1001"/>
      <c r="T15" s="1000"/>
      <c r="U15" s="1000"/>
      <c r="V15" s="14" t="s">
        <v>540</v>
      </c>
      <c r="W15" s="368">
        <v>200000000</v>
      </c>
      <c r="X15" s="1001"/>
      <c r="Y15" s="1002"/>
    </row>
    <row r="16" spans="1:25" ht="67.5" customHeight="1" x14ac:dyDescent="0.25">
      <c r="A16" s="979"/>
      <c r="B16" s="981"/>
      <c r="C16" s="981"/>
      <c r="D16" s="981"/>
      <c r="E16" s="893"/>
      <c r="F16" s="1004"/>
      <c r="G16" s="983"/>
      <c r="H16" s="985"/>
      <c r="I16" s="985"/>
      <c r="J16" s="985"/>
      <c r="K16" s="985"/>
      <c r="L16" s="985"/>
      <c r="M16" s="985"/>
      <c r="N16" s="1005" t="s">
        <v>85</v>
      </c>
      <c r="O16" s="1006"/>
      <c r="P16" s="981"/>
      <c r="Q16" s="981"/>
      <c r="R16" s="981"/>
      <c r="S16" s="1001"/>
      <c r="T16" s="1000"/>
      <c r="U16" s="1000"/>
      <c r="V16" s="244" t="s">
        <v>420</v>
      </c>
      <c r="W16" s="368">
        <v>97400000</v>
      </c>
      <c r="X16" s="1001"/>
      <c r="Y16" s="1002"/>
    </row>
    <row r="17" spans="1:282" ht="48.75" customHeight="1" x14ac:dyDescent="0.25">
      <c r="A17" s="979"/>
      <c r="B17" s="981"/>
      <c r="C17" s="981"/>
      <c r="D17" s="981"/>
      <c r="E17" s="893" t="s">
        <v>541</v>
      </c>
      <c r="F17" s="1004">
        <f>+W17+W18</f>
        <v>564000000</v>
      </c>
      <c r="G17" s="983"/>
      <c r="H17" s="985"/>
      <c r="I17" s="985"/>
      <c r="J17" s="985"/>
      <c r="K17" s="985"/>
      <c r="L17" s="985"/>
      <c r="M17" s="985"/>
      <c r="N17" s="1005"/>
      <c r="O17" s="1006" t="s">
        <v>542</v>
      </c>
      <c r="P17" s="981" t="s">
        <v>543</v>
      </c>
      <c r="Q17" s="981" t="s">
        <v>55</v>
      </c>
      <c r="R17" s="981">
        <v>17</v>
      </c>
      <c r="S17" s="1001" t="s">
        <v>112</v>
      </c>
      <c r="T17" s="1010">
        <v>44621</v>
      </c>
      <c r="U17" s="1010">
        <v>44926</v>
      </c>
      <c r="V17" s="244" t="s">
        <v>57</v>
      </c>
      <c r="W17" s="368">
        <v>487000000</v>
      </c>
      <c r="X17" s="1001"/>
      <c r="Y17" s="1002"/>
    </row>
    <row r="18" spans="1:282" ht="78.75" customHeight="1" x14ac:dyDescent="0.25">
      <c r="A18" s="979"/>
      <c r="B18" s="981"/>
      <c r="C18" s="981"/>
      <c r="D18" s="981"/>
      <c r="E18" s="893"/>
      <c r="F18" s="1004"/>
      <c r="G18" s="983"/>
      <c r="H18" s="985"/>
      <c r="I18" s="985"/>
      <c r="J18" s="985"/>
      <c r="K18" s="985"/>
      <c r="L18" s="985"/>
      <c r="M18" s="985"/>
      <c r="N18" s="1005"/>
      <c r="O18" s="1006"/>
      <c r="P18" s="981"/>
      <c r="Q18" s="981"/>
      <c r="R18" s="981"/>
      <c r="S18" s="1001"/>
      <c r="T18" s="1010"/>
      <c r="U18" s="1010"/>
      <c r="V18" s="244" t="s">
        <v>420</v>
      </c>
      <c r="W18" s="368">
        <v>77000000</v>
      </c>
      <c r="X18" s="1001"/>
      <c r="Y18" s="1002"/>
    </row>
    <row r="19" spans="1:282" ht="23.25" customHeight="1" x14ac:dyDescent="0.25">
      <c r="A19" s="979"/>
      <c r="B19" s="981"/>
      <c r="C19" s="981"/>
      <c r="D19" s="981"/>
      <c r="E19" s="893" t="s">
        <v>544</v>
      </c>
      <c r="F19" s="1004">
        <f>+W19+W20</f>
        <v>475600000</v>
      </c>
      <c r="G19" s="983"/>
      <c r="H19" s="985"/>
      <c r="I19" s="985"/>
      <c r="J19" s="985"/>
      <c r="K19" s="985"/>
      <c r="L19" s="985"/>
      <c r="M19" s="985"/>
      <c r="N19" s="1005"/>
      <c r="O19" s="1012" t="s">
        <v>545</v>
      </c>
      <c r="P19" s="981" t="s">
        <v>429</v>
      </c>
      <c r="Q19" s="981" t="s">
        <v>55</v>
      </c>
      <c r="R19" s="981">
        <v>20</v>
      </c>
      <c r="S19" s="1001" t="s">
        <v>112</v>
      </c>
      <c r="T19" s="1010">
        <v>44593</v>
      </c>
      <c r="U19" s="1010">
        <v>44926</v>
      </c>
      <c r="V19" s="244" t="s">
        <v>57</v>
      </c>
      <c r="W19" s="368">
        <v>462000000</v>
      </c>
      <c r="X19" s="1001"/>
      <c r="Y19" s="1002"/>
    </row>
    <row r="20" spans="1:282" ht="31.5" customHeight="1" x14ac:dyDescent="0.25">
      <c r="A20" s="979"/>
      <c r="B20" s="981"/>
      <c r="C20" s="981"/>
      <c r="D20" s="981"/>
      <c r="E20" s="893"/>
      <c r="F20" s="1004"/>
      <c r="G20" s="983"/>
      <c r="H20" s="985"/>
      <c r="I20" s="985"/>
      <c r="J20" s="985"/>
      <c r="K20" s="985"/>
      <c r="L20" s="985"/>
      <c r="M20" s="985"/>
      <c r="N20" s="1005"/>
      <c r="O20" s="1012"/>
      <c r="P20" s="981"/>
      <c r="Q20" s="981"/>
      <c r="R20" s="981"/>
      <c r="S20" s="1001"/>
      <c r="T20" s="1010"/>
      <c r="U20" s="1010"/>
      <c r="V20" s="244" t="s">
        <v>420</v>
      </c>
      <c r="W20" s="368">
        <v>13600000</v>
      </c>
      <c r="X20" s="1001"/>
      <c r="Y20" s="1002"/>
    </row>
    <row r="21" spans="1:282" ht="33.75" customHeight="1" x14ac:dyDescent="0.25">
      <c r="A21" s="979"/>
      <c r="B21" s="981"/>
      <c r="C21" s="981"/>
      <c r="D21" s="981"/>
      <c r="E21" s="241" t="s">
        <v>546</v>
      </c>
      <c r="F21" s="144">
        <f>+W21</f>
        <v>369600000</v>
      </c>
      <c r="G21" s="983"/>
      <c r="H21" s="985"/>
      <c r="I21" s="985"/>
      <c r="J21" s="985"/>
      <c r="K21" s="985"/>
      <c r="L21" s="985"/>
      <c r="M21" s="985"/>
      <c r="N21" s="1005"/>
      <c r="O21" s="1012" t="s">
        <v>547</v>
      </c>
      <c r="P21" s="981" t="s">
        <v>331</v>
      </c>
      <c r="Q21" s="981" t="s">
        <v>55</v>
      </c>
      <c r="R21" s="981">
        <v>17</v>
      </c>
      <c r="S21" s="1001" t="s">
        <v>112</v>
      </c>
      <c r="T21" s="1010">
        <v>44621</v>
      </c>
      <c r="U21" s="1010">
        <v>44926</v>
      </c>
      <c r="V21" s="244" t="s">
        <v>57</v>
      </c>
      <c r="W21" s="368">
        <v>369600000</v>
      </c>
      <c r="X21" s="1001"/>
      <c r="Y21" s="1002"/>
    </row>
    <row r="22" spans="1:282" ht="41.25" customHeight="1" thickBot="1" x14ac:dyDescent="0.3">
      <c r="A22" s="979"/>
      <c r="B22" s="851"/>
      <c r="C22" s="851"/>
      <c r="D22" s="851"/>
      <c r="E22" s="370" t="s">
        <v>548</v>
      </c>
      <c r="F22" s="371">
        <f>+W22</f>
        <v>369600000</v>
      </c>
      <c r="G22" s="984"/>
      <c r="H22" s="986"/>
      <c r="I22" s="986"/>
      <c r="J22" s="986"/>
      <c r="K22" s="986"/>
      <c r="L22" s="986"/>
      <c r="M22" s="986"/>
      <c r="N22" s="880"/>
      <c r="O22" s="1013"/>
      <c r="P22" s="851"/>
      <c r="Q22" s="851"/>
      <c r="R22" s="851"/>
      <c r="S22" s="862"/>
      <c r="T22" s="869"/>
      <c r="U22" s="869"/>
      <c r="V22" s="336" t="s">
        <v>57</v>
      </c>
      <c r="W22" s="1205">
        <v>369600000</v>
      </c>
      <c r="X22" s="862"/>
      <c r="Y22" s="1003"/>
    </row>
    <row r="23" spans="1:282" s="99" customFormat="1" ht="48" customHeight="1" x14ac:dyDescent="0.25">
      <c r="A23" s="979"/>
      <c r="B23" s="980" t="s">
        <v>549</v>
      </c>
      <c r="C23" s="980" t="s">
        <v>467</v>
      </c>
      <c r="D23" s="988">
        <v>6</v>
      </c>
      <c r="E23" s="892" t="s">
        <v>468</v>
      </c>
      <c r="F23" s="991">
        <f>+W23+W25+W24</f>
        <v>379318455</v>
      </c>
      <c r="G23" s="993" t="s">
        <v>51</v>
      </c>
      <c r="H23" s="995" t="s">
        <v>51</v>
      </c>
      <c r="I23" s="997" t="s">
        <v>51</v>
      </c>
      <c r="J23" s="995" t="s">
        <v>52</v>
      </c>
      <c r="K23" s="997" t="s">
        <v>51</v>
      </c>
      <c r="L23" s="1014" t="s">
        <v>51</v>
      </c>
      <c r="M23" s="997" t="s">
        <v>51</v>
      </c>
      <c r="N23" s="1017" t="s">
        <v>50</v>
      </c>
      <c r="O23" s="916" t="s">
        <v>469</v>
      </c>
      <c r="P23" s="919" t="s">
        <v>470</v>
      </c>
      <c r="Q23" s="980" t="s">
        <v>55</v>
      </c>
      <c r="R23" s="919">
        <v>20</v>
      </c>
      <c r="S23" s="1014" t="s">
        <v>112</v>
      </c>
      <c r="T23" s="1020">
        <v>44593</v>
      </c>
      <c r="U23" s="1020">
        <v>44926</v>
      </c>
      <c r="V23" s="348" t="s">
        <v>57</v>
      </c>
      <c r="W23" s="373">
        <v>136418455</v>
      </c>
      <c r="X23" s="1014" t="s">
        <v>66</v>
      </c>
      <c r="Y23" s="1015" t="s">
        <v>550</v>
      </c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</row>
    <row r="24" spans="1:282" ht="48" customHeight="1" x14ac:dyDescent="0.25">
      <c r="A24" s="979"/>
      <c r="B24" s="981"/>
      <c r="C24" s="981"/>
      <c r="D24" s="989"/>
      <c r="E24" s="893"/>
      <c r="F24" s="992"/>
      <c r="G24" s="983"/>
      <c r="H24" s="985"/>
      <c r="I24" s="998"/>
      <c r="J24" s="985"/>
      <c r="K24" s="998"/>
      <c r="L24" s="1001"/>
      <c r="M24" s="998"/>
      <c r="N24" s="1018"/>
      <c r="O24" s="908"/>
      <c r="P24" s="920"/>
      <c r="Q24" s="981"/>
      <c r="R24" s="920"/>
      <c r="S24" s="1001"/>
      <c r="T24" s="1010"/>
      <c r="U24" s="1010"/>
      <c r="V24" s="14" t="s">
        <v>540</v>
      </c>
      <c r="W24" s="368">
        <v>187500000</v>
      </c>
      <c r="X24" s="1001"/>
      <c r="Y24" s="1002"/>
    </row>
    <row r="25" spans="1:282" ht="69" customHeight="1" x14ac:dyDescent="0.25">
      <c r="A25" s="979"/>
      <c r="B25" s="981"/>
      <c r="C25" s="981"/>
      <c r="D25" s="989"/>
      <c r="E25" s="893"/>
      <c r="F25" s="992"/>
      <c r="G25" s="983"/>
      <c r="H25" s="985"/>
      <c r="I25" s="998"/>
      <c r="J25" s="985"/>
      <c r="K25" s="998"/>
      <c r="L25" s="1001"/>
      <c r="M25" s="998"/>
      <c r="N25" s="1018"/>
      <c r="O25" s="908"/>
      <c r="P25" s="920"/>
      <c r="Q25" s="981"/>
      <c r="R25" s="920"/>
      <c r="S25" s="1001"/>
      <c r="T25" s="1010"/>
      <c r="U25" s="1010"/>
      <c r="V25" s="244" t="s">
        <v>420</v>
      </c>
      <c r="W25" s="368">
        <v>55400000</v>
      </c>
      <c r="X25" s="1001"/>
      <c r="Y25" s="1002"/>
    </row>
    <row r="26" spans="1:282" ht="33" customHeight="1" x14ac:dyDescent="0.25">
      <c r="A26" s="979"/>
      <c r="B26" s="981"/>
      <c r="C26" s="981"/>
      <c r="D26" s="989"/>
      <c r="E26" s="893" t="s">
        <v>471</v>
      </c>
      <c r="F26" s="992">
        <f>+W26+W28+W27</f>
        <v>303700000</v>
      </c>
      <c r="G26" s="983"/>
      <c r="H26" s="985"/>
      <c r="I26" s="998"/>
      <c r="J26" s="985"/>
      <c r="K26" s="998"/>
      <c r="L26" s="1001"/>
      <c r="M26" s="998"/>
      <c r="N26" s="1018"/>
      <c r="O26" s="1012" t="s">
        <v>542</v>
      </c>
      <c r="P26" s="1198" t="s">
        <v>920</v>
      </c>
      <c r="Q26" s="981" t="s">
        <v>55</v>
      </c>
      <c r="R26" s="920">
        <v>41</v>
      </c>
      <c r="S26" s="1001" t="s">
        <v>112</v>
      </c>
      <c r="T26" s="1010">
        <v>44593</v>
      </c>
      <c r="U26" s="1010">
        <v>44926</v>
      </c>
      <c r="V26" s="244" t="s">
        <v>57</v>
      </c>
      <c r="W26" s="368">
        <v>92400000</v>
      </c>
      <c r="X26" s="1001"/>
      <c r="Y26" s="1002"/>
    </row>
    <row r="27" spans="1:282" ht="33" customHeight="1" x14ac:dyDescent="0.25">
      <c r="A27" s="979"/>
      <c r="B27" s="981"/>
      <c r="C27" s="981"/>
      <c r="D27" s="989"/>
      <c r="E27" s="893"/>
      <c r="F27" s="992"/>
      <c r="G27" s="983"/>
      <c r="H27" s="985"/>
      <c r="I27" s="998"/>
      <c r="J27" s="985"/>
      <c r="K27" s="998"/>
      <c r="L27" s="1001"/>
      <c r="M27" s="998"/>
      <c r="N27" s="1018"/>
      <c r="O27" s="1012"/>
      <c r="P27" s="1198"/>
      <c r="Q27" s="981"/>
      <c r="R27" s="920"/>
      <c r="S27" s="1001"/>
      <c r="T27" s="1010"/>
      <c r="U27" s="1010"/>
      <c r="V27" s="14" t="s">
        <v>540</v>
      </c>
      <c r="W27" s="368">
        <v>187500000</v>
      </c>
      <c r="X27" s="1001"/>
      <c r="Y27" s="1002"/>
    </row>
    <row r="28" spans="1:282" ht="76.5" customHeight="1" x14ac:dyDescent="0.25">
      <c r="A28" s="979"/>
      <c r="B28" s="981"/>
      <c r="C28" s="981"/>
      <c r="D28" s="989"/>
      <c r="E28" s="893"/>
      <c r="F28" s="992"/>
      <c r="G28" s="983"/>
      <c r="H28" s="985"/>
      <c r="I28" s="998"/>
      <c r="J28" s="985"/>
      <c r="K28" s="998"/>
      <c r="L28" s="1001"/>
      <c r="M28" s="998"/>
      <c r="N28" s="1018"/>
      <c r="O28" s="1012"/>
      <c r="P28" s="1198"/>
      <c r="Q28" s="981"/>
      <c r="R28" s="920"/>
      <c r="S28" s="1001"/>
      <c r="T28" s="1010"/>
      <c r="U28" s="1010"/>
      <c r="V28" s="244" t="s">
        <v>420</v>
      </c>
      <c r="W28" s="368">
        <v>23800000</v>
      </c>
      <c r="X28" s="1001"/>
      <c r="Y28" s="1002"/>
    </row>
    <row r="29" spans="1:282" ht="25.5" customHeight="1" x14ac:dyDescent="0.25">
      <c r="A29" s="979"/>
      <c r="B29" s="981"/>
      <c r="C29" s="981"/>
      <c r="D29" s="989"/>
      <c r="E29" s="893" t="s">
        <v>452</v>
      </c>
      <c r="F29" s="992">
        <f>+W29+W30</f>
        <v>112400000</v>
      </c>
      <c r="G29" s="983"/>
      <c r="H29" s="985"/>
      <c r="I29" s="998"/>
      <c r="J29" s="985"/>
      <c r="K29" s="998"/>
      <c r="L29" s="1001"/>
      <c r="M29" s="998"/>
      <c r="N29" s="1018"/>
      <c r="O29" s="1012" t="s">
        <v>551</v>
      </c>
      <c r="P29" s="981" t="s">
        <v>473</v>
      </c>
      <c r="Q29" s="981" t="s">
        <v>55</v>
      </c>
      <c r="R29" s="920">
        <v>5</v>
      </c>
      <c r="S29" s="1001" t="s">
        <v>112</v>
      </c>
      <c r="T29" s="1010">
        <v>44593</v>
      </c>
      <c r="U29" s="1010">
        <v>44926</v>
      </c>
      <c r="V29" s="244" t="s">
        <v>57</v>
      </c>
      <c r="W29" s="368">
        <v>92400000</v>
      </c>
      <c r="X29" s="1001"/>
      <c r="Y29" s="1002"/>
    </row>
    <row r="30" spans="1:282" ht="33.75" customHeight="1" x14ac:dyDescent="0.25">
      <c r="A30" s="979"/>
      <c r="B30" s="981"/>
      <c r="C30" s="981"/>
      <c r="D30" s="989"/>
      <c r="E30" s="893"/>
      <c r="F30" s="992"/>
      <c r="G30" s="983"/>
      <c r="H30" s="985"/>
      <c r="I30" s="998"/>
      <c r="J30" s="985"/>
      <c r="K30" s="998"/>
      <c r="L30" s="1001"/>
      <c r="M30" s="998"/>
      <c r="N30" s="1018"/>
      <c r="O30" s="1012"/>
      <c r="P30" s="981"/>
      <c r="Q30" s="981"/>
      <c r="R30" s="920"/>
      <c r="S30" s="1001"/>
      <c r="T30" s="1010"/>
      <c r="U30" s="1010"/>
      <c r="V30" s="349" t="s">
        <v>552</v>
      </c>
      <c r="W30" s="368">
        <v>20000000</v>
      </c>
      <c r="X30" s="1001"/>
      <c r="Y30" s="1002"/>
    </row>
    <row r="31" spans="1:282" ht="33.75" customHeight="1" x14ac:dyDescent="0.25">
      <c r="A31" s="979"/>
      <c r="B31" s="981"/>
      <c r="C31" s="981"/>
      <c r="D31" s="989"/>
      <c r="E31" s="241" t="s">
        <v>475</v>
      </c>
      <c r="F31" s="144">
        <f>+W31</f>
        <v>92400000</v>
      </c>
      <c r="G31" s="983"/>
      <c r="H31" s="985"/>
      <c r="I31" s="998"/>
      <c r="J31" s="985"/>
      <c r="K31" s="998"/>
      <c r="L31" s="1001"/>
      <c r="M31" s="998"/>
      <c r="N31" s="1018"/>
      <c r="O31" s="1012"/>
      <c r="P31" s="981"/>
      <c r="Q31" s="981"/>
      <c r="R31" s="920"/>
      <c r="S31" s="1001"/>
      <c r="T31" s="1010"/>
      <c r="U31" s="1010"/>
      <c r="V31" s="244" t="s">
        <v>57</v>
      </c>
      <c r="W31" s="368">
        <v>92400000</v>
      </c>
      <c r="X31" s="1001"/>
      <c r="Y31" s="1002"/>
    </row>
    <row r="32" spans="1:282" ht="33" customHeight="1" x14ac:dyDescent="0.25">
      <c r="A32" s="979"/>
      <c r="B32" s="981"/>
      <c r="C32" s="981"/>
      <c r="D32" s="989"/>
      <c r="E32" s="893" t="s">
        <v>553</v>
      </c>
      <c r="F32" s="992">
        <f>+W32+W33</f>
        <v>7584800000</v>
      </c>
      <c r="G32" s="983"/>
      <c r="H32" s="985"/>
      <c r="I32" s="998"/>
      <c r="J32" s="985"/>
      <c r="K32" s="998"/>
      <c r="L32" s="1001"/>
      <c r="M32" s="998"/>
      <c r="N32" s="1018"/>
      <c r="O32" s="1012" t="s">
        <v>477</v>
      </c>
      <c r="P32" s="981" t="s">
        <v>478</v>
      </c>
      <c r="Q32" s="981" t="s">
        <v>55</v>
      </c>
      <c r="R32" s="920">
        <v>5</v>
      </c>
      <c r="S32" s="1001" t="s">
        <v>112</v>
      </c>
      <c r="T32" s="1010">
        <v>44682</v>
      </c>
      <c r="U32" s="1010">
        <v>44926</v>
      </c>
      <c r="V32" s="244" t="s">
        <v>57</v>
      </c>
      <c r="W32" s="368">
        <v>184800000</v>
      </c>
      <c r="X32" s="1001"/>
      <c r="Y32" s="1002"/>
    </row>
    <row r="33" spans="1:282" ht="73.5" customHeight="1" x14ac:dyDescent="0.25">
      <c r="A33" s="979"/>
      <c r="B33" s="981"/>
      <c r="C33" s="981"/>
      <c r="D33" s="989"/>
      <c r="E33" s="893"/>
      <c r="F33" s="992"/>
      <c r="G33" s="983"/>
      <c r="H33" s="985"/>
      <c r="I33" s="998"/>
      <c r="J33" s="985"/>
      <c r="K33" s="998"/>
      <c r="L33" s="1001"/>
      <c r="M33" s="998"/>
      <c r="N33" s="1018"/>
      <c r="O33" s="1012"/>
      <c r="P33" s="981"/>
      <c r="Q33" s="981"/>
      <c r="R33" s="920"/>
      <c r="S33" s="1001"/>
      <c r="T33" s="1010"/>
      <c r="U33" s="1010"/>
      <c r="V33" s="244" t="s">
        <v>480</v>
      </c>
      <c r="W33" s="368">
        <v>7400000000</v>
      </c>
      <c r="X33" s="1001"/>
      <c r="Y33" s="1002"/>
    </row>
    <row r="34" spans="1:282" ht="24.75" customHeight="1" x14ac:dyDescent="0.25">
      <c r="A34" s="979"/>
      <c r="B34" s="981"/>
      <c r="C34" s="981"/>
      <c r="D34" s="989"/>
      <c r="E34" s="241" t="s">
        <v>481</v>
      </c>
      <c r="F34" s="340">
        <f>+W34</f>
        <v>92400000</v>
      </c>
      <c r="G34" s="983"/>
      <c r="H34" s="985"/>
      <c r="I34" s="998"/>
      <c r="J34" s="985"/>
      <c r="K34" s="998"/>
      <c r="L34" s="1001"/>
      <c r="M34" s="998"/>
      <c r="N34" s="1018"/>
      <c r="O34" s="1012" t="s">
        <v>554</v>
      </c>
      <c r="P34" s="981" t="s">
        <v>467</v>
      </c>
      <c r="Q34" s="981" t="s">
        <v>55</v>
      </c>
      <c r="R34" s="920">
        <v>6</v>
      </c>
      <c r="S34" s="1001" t="s">
        <v>112</v>
      </c>
      <c r="T34" s="1010">
        <v>44780</v>
      </c>
      <c r="U34" s="1010">
        <v>44926</v>
      </c>
      <c r="V34" s="244" t="s">
        <v>57</v>
      </c>
      <c r="W34" s="368">
        <v>92400000</v>
      </c>
      <c r="X34" s="1001"/>
      <c r="Y34" s="1002"/>
    </row>
    <row r="35" spans="1:282" ht="24.75" customHeight="1" x14ac:dyDescent="0.25">
      <c r="A35" s="979"/>
      <c r="B35" s="981"/>
      <c r="C35" s="981"/>
      <c r="D35" s="989"/>
      <c r="E35" s="893" t="s">
        <v>555</v>
      </c>
      <c r="F35" s="992">
        <f>+W35+W36</f>
        <v>119600000</v>
      </c>
      <c r="G35" s="983"/>
      <c r="H35" s="985"/>
      <c r="I35" s="998"/>
      <c r="J35" s="985"/>
      <c r="K35" s="998"/>
      <c r="L35" s="1001"/>
      <c r="M35" s="998"/>
      <c r="N35" s="1018"/>
      <c r="O35" s="1012"/>
      <c r="P35" s="981"/>
      <c r="Q35" s="981"/>
      <c r="R35" s="920"/>
      <c r="S35" s="1001"/>
      <c r="T35" s="1010"/>
      <c r="U35" s="1010"/>
      <c r="V35" s="244" t="s">
        <v>57</v>
      </c>
      <c r="W35" s="368">
        <v>92400000</v>
      </c>
      <c r="X35" s="1001"/>
      <c r="Y35" s="1002"/>
    </row>
    <row r="36" spans="1:282" ht="30.75" customHeight="1" thickBot="1" x14ac:dyDescent="0.3">
      <c r="A36" s="979"/>
      <c r="B36" s="987"/>
      <c r="C36" s="987"/>
      <c r="D36" s="990"/>
      <c r="E36" s="1022"/>
      <c r="F36" s="1023"/>
      <c r="G36" s="994"/>
      <c r="H36" s="996"/>
      <c r="I36" s="999"/>
      <c r="J36" s="996"/>
      <c r="K36" s="999"/>
      <c r="L36" s="1009"/>
      <c r="M36" s="999"/>
      <c r="N36" s="1019"/>
      <c r="O36" s="1021"/>
      <c r="P36" s="987"/>
      <c r="Q36" s="987"/>
      <c r="R36" s="1024"/>
      <c r="S36" s="1009"/>
      <c r="T36" s="1011"/>
      <c r="U36" s="1011"/>
      <c r="V36" s="346" t="s">
        <v>420</v>
      </c>
      <c r="W36" s="374">
        <v>27200000</v>
      </c>
      <c r="X36" s="1009"/>
      <c r="Y36" s="1016"/>
    </row>
    <row r="37" spans="1:282" s="99" customFormat="1" ht="25.5" customHeight="1" collapsed="1" x14ac:dyDescent="0.25">
      <c r="A37" s="979" t="s">
        <v>556</v>
      </c>
      <c r="B37" s="852" t="s">
        <v>557</v>
      </c>
      <c r="C37" s="852" t="s">
        <v>558</v>
      </c>
      <c r="D37" s="951">
        <v>2</v>
      </c>
      <c r="E37" s="343" t="s">
        <v>487</v>
      </c>
      <c r="F37" s="372">
        <f>+W37</f>
        <v>92400000</v>
      </c>
      <c r="G37" s="982" t="s">
        <v>51</v>
      </c>
      <c r="H37" s="956" t="s">
        <v>51</v>
      </c>
      <c r="I37" s="956" t="s">
        <v>51</v>
      </c>
      <c r="J37" s="956" t="s">
        <v>52</v>
      </c>
      <c r="K37" s="956" t="s">
        <v>51</v>
      </c>
      <c r="L37" s="956" t="s">
        <v>51</v>
      </c>
      <c r="M37" s="956" t="s">
        <v>51</v>
      </c>
      <c r="N37" s="1007" t="s">
        <v>50</v>
      </c>
      <c r="O37" s="1027" t="s">
        <v>542</v>
      </c>
      <c r="P37" s="852" t="s">
        <v>559</v>
      </c>
      <c r="Q37" s="852" t="s">
        <v>55</v>
      </c>
      <c r="R37" s="852">
        <v>1</v>
      </c>
      <c r="S37" s="855" t="s">
        <v>112</v>
      </c>
      <c r="T37" s="858">
        <v>44621</v>
      </c>
      <c r="U37" s="858">
        <v>44926</v>
      </c>
      <c r="V37" s="337" t="s">
        <v>57</v>
      </c>
      <c r="W37" s="1204">
        <v>92400000</v>
      </c>
      <c r="X37" s="855" t="s">
        <v>66</v>
      </c>
      <c r="Y37" s="958" t="s">
        <v>539</v>
      </c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</row>
    <row r="38" spans="1:282" ht="43.5" customHeight="1" x14ac:dyDescent="0.25">
      <c r="A38" s="979"/>
      <c r="B38" s="981"/>
      <c r="C38" s="981"/>
      <c r="D38" s="1025"/>
      <c r="E38" s="893" t="s">
        <v>412</v>
      </c>
      <c r="F38" s="992">
        <f>+W38+W39</f>
        <v>157000000</v>
      </c>
      <c r="G38" s="983"/>
      <c r="H38" s="985"/>
      <c r="I38" s="985"/>
      <c r="J38" s="985"/>
      <c r="K38" s="985"/>
      <c r="L38" s="985"/>
      <c r="M38" s="985"/>
      <c r="N38" s="1005"/>
      <c r="O38" s="1012"/>
      <c r="P38" s="981"/>
      <c r="Q38" s="981"/>
      <c r="R38" s="981"/>
      <c r="S38" s="1001"/>
      <c r="T38" s="1010"/>
      <c r="U38" s="1010"/>
      <c r="V38" s="244" t="s">
        <v>57</v>
      </c>
      <c r="W38" s="368">
        <v>112400000</v>
      </c>
      <c r="X38" s="1001"/>
      <c r="Y38" s="1002"/>
    </row>
    <row r="39" spans="1:282" ht="33.75" customHeight="1" x14ac:dyDescent="0.25">
      <c r="A39" s="979"/>
      <c r="B39" s="981"/>
      <c r="C39" s="981"/>
      <c r="D39" s="1025"/>
      <c r="E39" s="893"/>
      <c r="F39" s="992"/>
      <c r="G39" s="983"/>
      <c r="H39" s="985"/>
      <c r="I39" s="985"/>
      <c r="J39" s="985"/>
      <c r="K39" s="985"/>
      <c r="L39" s="985"/>
      <c r="M39" s="985"/>
      <c r="N39" s="1005"/>
      <c r="O39" s="1012"/>
      <c r="P39" s="981"/>
      <c r="Q39" s="981"/>
      <c r="R39" s="981"/>
      <c r="S39" s="1001"/>
      <c r="T39" s="1010"/>
      <c r="U39" s="1010"/>
      <c r="V39" s="244" t="s">
        <v>420</v>
      </c>
      <c r="W39" s="368">
        <v>44600000</v>
      </c>
      <c r="X39" s="1001"/>
      <c r="Y39" s="1002"/>
    </row>
    <row r="40" spans="1:282" ht="27.75" customHeight="1" x14ac:dyDescent="0.25">
      <c r="A40" s="979"/>
      <c r="B40" s="981"/>
      <c r="C40" s="981"/>
      <c r="D40" s="1025"/>
      <c r="E40" s="893" t="s">
        <v>560</v>
      </c>
      <c r="F40" s="992">
        <f>+W40+W41</f>
        <v>106000000</v>
      </c>
      <c r="G40" s="983"/>
      <c r="H40" s="985"/>
      <c r="I40" s="985"/>
      <c r="J40" s="985"/>
      <c r="K40" s="985"/>
      <c r="L40" s="985"/>
      <c r="M40" s="985"/>
      <c r="N40" s="1005"/>
      <c r="O40" s="1012"/>
      <c r="P40" s="981"/>
      <c r="Q40" s="981"/>
      <c r="R40" s="981"/>
      <c r="S40" s="1001"/>
      <c r="T40" s="1010"/>
      <c r="U40" s="1010"/>
      <c r="V40" s="244" t="s">
        <v>57</v>
      </c>
      <c r="W40" s="368">
        <v>92400000</v>
      </c>
      <c r="X40" s="1001"/>
      <c r="Y40" s="1002"/>
    </row>
    <row r="41" spans="1:282" ht="36" customHeight="1" x14ac:dyDescent="0.25">
      <c r="A41" s="979"/>
      <c r="B41" s="981"/>
      <c r="C41" s="981"/>
      <c r="D41" s="1025"/>
      <c r="E41" s="893"/>
      <c r="F41" s="992"/>
      <c r="G41" s="983"/>
      <c r="H41" s="985"/>
      <c r="I41" s="985"/>
      <c r="J41" s="985"/>
      <c r="K41" s="985"/>
      <c r="L41" s="985"/>
      <c r="M41" s="985"/>
      <c r="N41" s="1005"/>
      <c r="O41" s="1012"/>
      <c r="P41" s="981"/>
      <c r="Q41" s="981"/>
      <c r="R41" s="981"/>
      <c r="S41" s="1001"/>
      <c r="T41" s="1010"/>
      <c r="U41" s="1010"/>
      <c r="V41" s="244" t="s">
        <v>420</v>
      </c>
      <c r="W41" s="368">
        <v>13600000</v>
      </c>
      <c r="X41" s="1001"/>
      <c r="Y41" s="1002"/>
    </row>
    <row r="42" spans="1:282" ht="61.5" customHeight="1" x14ac:dyDescent="0.25">
      <c r="A42" s="979"/>
      <c r="B42" s="981"/>
      <c r="C42" s="981"/>
      <c r="D42" s="1025"/>
      <c r="E42" s="893" t="s">
        <v>561</v>
      </c>
      <c r="F42" s="992">
        <f>+W42+W43</f>
        <v>153600000</v>
      </c>
      <c r="G42" s="983"/>
      <c r="H42" s="985"/>
      <c r="I42" s="985"/>
      <c r="J42" s="985"/>
      <c r="K42" s="985"/>
      <c r="L42" s="985"/>
      <c r="M42" s="985"/>
      <c r="N42" s="1005"/>
      <c r="O42" s="1012" t="s">
        <v>491</v>
      </c>
      <c r="P42" s="981" t="s">
        <v>486</v>
      </c>
      <c r="Q42" s="981" t="s">
        <v>55</v>
      </c>
      <c r="R42" s="981">
        <v>2</v>
      </c>
      <c r="S42" s="1001" t="s">
        <v>112</v>
      </c>
      <c r="T42" s="1010">
        <v>44621</v>
      </c>
      <c r="U42" s="1010">
        <v>44926</v>
      </c>
      <c r="V42" s="244" t="s">
        <v>57</v>
      </c>
      <c r="W42" s="368">
        <v>112400000</v>
      </c>
      <c r="X42" s="1001"/>
      <c r="Y42" s="1002"/>
    </row>
    <row r="43" spans="1:282" ht="49.5" customHeight="1" x14ac:dyDescent="0.25">
      <c r="A43" s="979"/>
      <c r="B43" s="981"/>
      <c r="C43" s="981"/>
      <c r="D43" s="1025"/>
      <c r="E43" s="893"/>
      <c r="F43" s="992"/>
      <c r="G43" s="983"/>
      <c r="H43" s="985"/>
      <c r="I43" s="985"/>
      <c r="J43" s="985"/>
      <c r="K43" s="985"/>
      <c r="L43" s="985"/>
      <c r="M43" s="985"/>
      <c r="N43" s="1005"/>
      <c r="O43" s="1012"/>
      <c r="P43" s="981"/>
      <c r="Q43" s="981"/>
      <c r="R43" s="981"/>
      <c r="S43" s="1001"/>
      <c r="T43" s="1010"/>
      <c r="U43" s="1010"/>
      <c r="V43" s="244" t="s">
        <v>420</v>
      </c>
      <c r="W43" s="368">
        <v>41200000</v>
      </c>
      <c r="X43" s="1001"/>
      <c r="Y43" s="1002"/>
    </row>
    <row r="44" spans="1:282" s="111" customFormat="1" ht="45.75" customHeight="1" thickBot="1" x14ac:dyDescent="0.3">
      <c r="A44" s="979"/>
      <c r="B44" s="851"/>
      <c r="C44" s="851"/>
      <c r="D44" s="1026"/>
      <c r="E44" s="370" t="s">
        <v>492</v>
      </c>
      <c r="F44" s="371">
        <f>+W44</f>
        <v>206000000</v>
      </c>
      <c r="G44" s="984"/>
      <c r="H44" s="986"/>
      <c r="I44" s="986"/>
      <c r="J44" s="986"/>
      <c r="K44" s="986"/>
      <c r="L44" s="986"/>
      <c r="M44" s="986"/>
      <c r="N44" s="880"/>
      <c r="O44" s="1013"/>
      <c r="P44" s="851"/>
      <c r="Q44" s="851"/>
      <c r="R44" s="851"/>
      <c r="S44" s="862"/>
      <c r="T44" s="869"/>
      <c r="U44" s="869"/>
      <c r="V44" s="73" t="s">
        <v>540</v>
      </c>
      <c r="W44" s="1205">
        <v>206000000</v>
      </c>
      <c r="X44" s="862"/>
      <c r="Y44" s="1003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</row>
    <row r="45" spans="1:282" ht="25.5" customHeight="1" collapsed="1" x14ac:dyDescent="0.25">
      <c r="A45" s="979"/>
      <c r="B45" s="919" t="s">
        <v>493</v>
      </c>
      <c r="C45" s="919" t="s">
        <v>494</v>
      </c>
      <c r="D45" s="988">
        <v>10</v>
      </c>
      <c r="E45" s="1033" t="s">
        <v>412</v>
      </c>
      <c r="F45" s="1028">
        <f>+W45+W46</f>
        <v>393181545</v>
      </c>
      <c r="G45" s="1030" t="s">
        <v>51</v>
      </c>
      <c r="H45" s="1039" t="s">
        <v>51</v>
      </c>
      <c r="I45" s="1039" t="s">
        <v>51</v>
      </c>
      <c r="J45" s="1039" t="s">
        <v>52</v>
      </c>
      <c r="K45" s="1039" t="s">
        <v>51</v>
      </c>
      <c r="L45" s="1039" t="s">
        <v>51</v>
      </c>
      <c r="M45" s="921" t="s">
        <v>52</v>
      </c>
      <c r="N45" s="1042" t="s">
        <v>50</v>
      </c>
      <c r="O45" s="1044" t="s">
        <v>542</v>
      </c>
      <c r="P45" s="919" t="s">
        <v>496</v>
      </c>
      <c r="Q45" s="919" t="s">
        <v>55</v>
      </c>
      <c r="R45" s="919">
        <v>21</v>
      </c>
      <c r="S45" s="921" t="s">
        <v>112</v>
      </c>
      <c r="T45" s="923">
        <v>44621</v>
      </c>
      <c r="U45" s="923">
        <v>44926</v>
      </c>
      <c r="V45" s="338" t="s">
        <v>57</v>
      </c>
      <c r="W45" s="1206">
        <v>353200000</v>
      </c>
      <c r="X45" s="921" t="s">
        <v>66</v>
      </c>
      <c r="Y45" s="1035" t="s">
        <v>550</v>
      </c>
    </row>
    <row r="46" spans="1:282" ht="52.5" customHeight="1" x14ac:dyDescent="0.25">
      <c r="A46" s="979"/>
      <c r="B46" s="920"/>
      <c r="C46" s="920"/>
      <c r="D46" s="989"/>
      <c r="E46" s="940"/>
      <c r="F46" s="1029"/>
      <c r="G46" s="1031"/>
      <c r="H46" s="1040"/>
      <c r="I46" s="1040"/>
      <c r="J46" s="1040"/>
      <c r="K46" s="1040"/>
      <c r="L46" s="1040"/>
      <c r="M46" s="922"/>
      <c r="N46" s="1005"/>
      <c r="O46" s="960"/>
      <c r="P46" s="920"/>
      <c r="Q46" s="920"/>
      <c r="R46" s="920"/>
      <c r="S46" s="922"/>
      <c r="T46" s="918"/>
      <c r="U46" s="918"/>
      <c r="V46" s="244" t="s">
        <v>420</v>
      </c>
      <c r="W46" s="1207">
        <v>39981545</v>
      </c>
      <c r="X46" s="922"/>
      <c r="Y46" s="1036"/>
    </row>
    <row r="47" spans="1:282" ht="72" customHeight="1" x14ac:dyDescent="0.25">
      <c r="A47" s="979"/>
      <c r="B47" s="920"/>
      <c r="C47" s="920"/>
      <c r="D47" s="989"/>
      <c r="E47" s="333" t="s">
        <v>562</v>
      </c>
      <c r="F47" s="145">
        <f>+W47</f>
        <v>184800000</v>
      </c>
      <c r="G47" s="1031"/>
      <c r="H47" s="1040"/>
      <c r="I47" s="1040"/>
      <c r="J47" s="1040"/>
      <c r="K47" s="1040"/>
      <c r="L47" s="1040"/>
      <c r="M47" s="922"/>
      <c r="N47" s="1005"/>
      <c r="O47" s="960"/>
      <c r="P47" s="920"/>
      <c r="Q47" s="920"/>
      <c r="R47" s="920"/>
      <c r="S47" s="922"/>
      <c r="T47" s="918"/>
      <c r="U47" s="918"/>
      <c r="V47" s="243" t="s">
        <v>57</v>
      </c>
      <c r="W47" s="1207">
        <v>184800000</v>
      </c>
      <c r="X47" s="922"/>
      <c r="Y47" s="1036"/>
    </row>
    <row r="48" spans="1:282" ht="51" customHeight="1" x14ac:dyDescent="0.25">
      <c r="A48" s="979"/>
      <c r="B48" s="920"/>
      <c r="C48" s="920"/>
      <c r="D48" s="989"/>
      <c r="E48" s="940" t="s">
        <v>563</v>
      </c>
      <c r="F48" s="1029">
        <f>+W48+W49+W50</f>
        <v>350200000</v>
      </c>
      <c r="G48" s="1031"/>
      <c r="H48" s="1040"/>
      <c r="I48" s="1040"/>
      <c r="J48" s="1040"/>
      <c r="K48" s="1040"/>
      <c r="L48" s="1040"/>
      <c r="M48" s="922"/>
      <c r="N48" s="1005"/>
      <c r="O48" s="960" t="s">
        <v>564</v>
      </c>
      <c r="P48" s="920" t="s">
        <v>500</v>
      </c>
      <c r="Q48" s="920" t="s">
        <v>55</v>
      </c>
      <c r="R48" s="920">
        <v>10</v>
      </c>
      <c r="S48" s="922" t="s">
        <v>112</v>
      </c>
      <c r="T48" s="918">
        <v>44621</v>
      </c>
      <c r="U48" s="918">
        <v>44926</v>
      </c>
      <c r="V48" s="243" t="s">
        <v>57</v>
      </c>
      <c r="W48" s="1207">
        <v>178818455</v>
      </c>
      <c r="X48" s="922"/>
      <c r="Y48" s="1036"/>
    </row>
    <row r="49" spans="1:282" ht="23.25" customHeight="1" x14ac:dyDescent="0.25">
      <c r="A49" s="979"/>
      <c r="B49" s="920"/>
      <c r="C49" s="920"/>
      <c r="D49" s="989"/>
      <c r="E49" s="940"/>
      <c r="F49" s="1029"/>
      <c r="G49" s="1031"/>
      <c r="H49" s="1040"/>
      <c r="I49" s="1040"/>
      <c r="J49" s="1040"/>
      <c r="K49" s="1040"/>
      <c r="L49" s="1040"/>
      <c r="M49" s="922"/>
      <c r="N49" s="1005"/>
      <c r="O49" s="960"/>
      <c r="P49" s="920"/>
      <c r="Q49" s="920"/>
      <c r="R49" s="920"/>
      <c r="S49" s="922"/>
      <c r="T49" s="918"/>
      <c r="U49" s="918"/>
      <c r="V49" s="14" t="s">
        <v>540</v>
      </c>
      <c r="W49" s="1207">
        <v>162000000</v>
      </c>
      <c r="X49" s="922"/>
      <c r="Y49" s="1036"/>
    </row>
    <row r="50" spans="1:282" ht="28.5" customHeight="1" x14ac:dyDescent="0.25">
      <c r="A50" s="979"/>
      <c r="B50" s="920"/>
      <c r="C50" s="920"/>
      <c r="D50" s="989"/>
      <c r="E50" s="940"/>
      <c r="F50" s="1029"/>
      <c r="G50" s="1031"/>
      <c r="H50" s="1040"/>
      <c r="I50" s="1040"/>
      <c r="J50" s="1040"/>
      <c r="K50" s="1040"/>
      <c r="L50" s="1040"/>
      <c r="M50" s="922"/>
      <c r="N50" s="1005"/>
      <c r="O50" s="960"/>
      <c r="P50" s="920"/>
      <c r="Q50" s="920"/>
      <c r="R50" s="920"/>
      <c r="S50" s="922"/>
      <c r="T50" s="918"/>
      <c r="U50" s="918"/>
      <c r="V50" s="244" t="s">
        <v>420</v>
      </c>
      <c r="W50" s="1207">
        <v>9381545</v>
      </c>
      <c r="X50" s="922"/>
      <c r="Y50" s="1036"/>
    </row>
    <row r="51" spans="1:282" ht="28.5" customHeight="1" x14ac:dyDescent="0.25">
      <c r="A51" s="979"/>
      <c r="B51" s="920"/>
      <c r="C51" s="920"/>
      <c r="D51" s="989"/>
      <c r="E51" s="333" t="s">
        <v>501</v>
      </c>
      <c r="F51" s="145">
        <f>+W51</f>
        <v>277200000</v>
      </c>
      <c r="G51" s="1031"/>
      <c r="H51" s="1040"/>
      <c r="I51" s="1040"/>
      <c r="J51" s="1040"/>
      <c r="K51" s="1040"/>
      <c r="L51" s="1040"/>
      <c r="M51" s="922"/>
      <c r="N51" s="1005"/>
      <c r="O51" s="960"/>
      <c r="P51" s="920"/>
      <c r="Q51" s="920"/>
      <c r="R51" s="920"/>
      <c r="S51" s="922"/>
      <c r="T51" s="918"/>
      <c r="U51" s="918"/>
      <c r="V51" s="243" t="s">
        <v>57</v>
      </c>
      <c r="W51" s="1207">
        <v>277200000</v>
      </c>
      <c r="X51" s="922"/>
      <c r="Y51" s="1036"/>
    </row>
    <row r="52" spans="1:282" ht="55.5" customHeight="1" thickBot="1" x14ac:dyDescent="0.3">
      <c r="A52" s="979"/>
      <c r="B52" s="1024"/>
      <c r="C52" s="1024"/>
      <c r="D52" s="990"/>
      <c r="E52" s="146" t="s">
        <v>565</v>
      </c>
      <c r="F52" s="147">
        <f>+W52</f>
        <v>277200000</v>
      </c>
      <c r="G52" s="1032"/>
      <c r="H52" s="1041"/>
      <c r="I52" s="1041"/>
      <c r="J52" s="1041"/>
      <c r="K52" s="1041"/>
      <c r="L52" s="1041"/>
      <c r="M52" s="1034"/>
      <c r="N52" s="1043"/>
      <c r="O52" s="1038"/>
      <c r="P52" s="1024"/>
      <c r="Q52" s="1024"/>
      <c r="R52" s="1024"/>
      <c r="S52" s="1034"/>
      <c r="T52" s="1049"/>
      <c r="U52" s="1049"/>
      <c r="V52" s="342" t="s">
        <v>57</v>
      </c>
      <c r="W52" s="1208">
        <v>277200000</v>
      </c>
      <c r="X52" s="1034"/>
      <c r="Y52" s="1037"/>
    </row>
    <row r="53" spans="1:282" ht="22.5" customHeight="1" x14ac:dyDescent="0.25">
      <c r="A53" s="979" t="s">
        <v>566</v>
      </c>
      <c r="B53" s="980" t="s">
        <v>567</v>
      </c>
      <c r="C53" s="980" t="s">
        <v>568</v>
      </c>
      <c r="D53" s="988">
        <v>2</v>
      </c>
      <c r="E53" s="892" t="s">
        <v>521</v>
      </c>
      <c r="F53" s="991">
        <f>+W53+W54</f>
        <v>95800000</v>
      </c>
      <c r="G53" s="993" t="s">
        <v>51</v>
      </c>
      <c r="H53" s="995" t="s">
        <v>51</v>
      </c>
      <c r="I53" s="995" t="s">
        <v>51</v>
      </c>
      <c r="J53" s="995" t="s">
        <v>52</v>
      </c>
      <c r="K53" s="995" t="s">
        <v>51</v>
      </c>
      <c r="L53" s="1014" t="s">
        <v>52</v>
      </c>
      <c r="M53" s="921" t="s">
        <v>52</v>
      </c>
      <c r="N53" s="1042" t="s">
        <v>50</v>
      </c>
      <c r="O53" s="1060" t="s">
        <v>569</v>
      </c>
      <c r="P53" s="980" t="s">
        <v>520</v>
      </c>
      <c r="Q53" s="980" t="s">
        <v>55</v>
      </c>
      <c r="R53" s="980">
        <v>2</v>
      </c>
      <c r="S53" s="1020" t="s">
        <v>112</v>
      </c>
      <c r="T53" s="1020">
        <v>44742</v>
      </c>
      <c r="U53" s="1020">
        <v>44913</v>
      </c>
      <c r="V53" s="348" t="s">
        <v>57</v>
      </c>
      <c r="W53" s="1209">
        <v>88070500</v>
      </c>
      <c r="X53" s="1014" t="s">
        <v>66</v>
      </c>
      <c r="Y53" s="1015" t="s">
        <v>550</v>
      </c>
    </row>
    <row r="54" spans="1:282" ht="32.25" customHeight="1" x14ac:dyDescent="0.25">
      <c r="A54" s="979"/>
      <c r="B54" s="981"/>
      <c r="C54" s="981"/>
      <c r="D54" s="989"/>
      <c r="E54" s="893"/>
      <c r="F54" s="992"/>
      <c r="G54" s="983"/>
      <c r="H54" s="985"/>
      <c r="I54" s="985"/>
      <c r="J54" s="985"/>
      <c r="K54" s="985"/>
      <c r="L54" s="1001"/>
      <c r="M54" s="922"/>
      <c r="N54" s="1005"/>
      <c r="O54" s="1012"/>
      <c r="P54" s="981"/>
      <c r="Q54" s="981"/>
      <c r="R54" s="981"/>
      <c r="S54" s="1010"/>
      <c r="T54" s="1010"/>
      <c r="U54" s="1010"/>
      <c r="V54" s="244" t="s">
        <v>420</v>
      </c>
      <c r="W54" s="1210">
        <v>7729500</v>
      </c>
      <c r="X54" s="1001"/>
      <c r="Y54" s="1002"/>
    </row>
    <row r="55" spans="1:282" ht="33" customHeight="1" x14ac:dyDescent="0.25">
      <c r="A55" s="979"/>
      <c r="B55" s="981"/>
      <c r="C55" s="981"/>
      <c r="D55" s="989"/>
      <c r="E55" s="893" t="s">
        <v>523</v>
      </c>
      <c r="F55" s="992">
        <f>+W55+W56</f>
        <v>95800000</v>
      </c>
      <c r="G55" s="983"/>
      <c r="H55" s="985"/>
      <c r="I55" s="985"/>
      <c r="J55" s="985"/>
      <c r="K55" s="985"/>
      <c r="L55" s="1001"/>
      <c r="M55" s="922"/>
      <c r="N55" s="1005"/>
      <c r="O55" s="1012"/>
      <c r="P55" s="981"/>
      <c r="Q55" s="981"/>
      <c r="R55" s="981"/>
      <c r="S55" s="1010"/>
      <c r="T55" s="1010"/>
      <c r="U55" s="1010"/>
      <c r="V55" s="244" t="s">
        <v>57</v>
      </c>
      <c r="W55" s="1210">
        <v>88070500</v>
      </c>
      <c r="X55" s="1001"/>
      <c r="Y55" s="1002"/>
    </row>
    <row r="56" spans="1:282" ht="42.75" customHeight="1" x14ac:dyDescent="0.25">
      <c r="A56" s="979"/>
      <c r="B56" s="981"/>
      <c r="C56" s="981"/>
      <c r="D56" s="989"/>
      <c r="E56" s="893"/>
      <c r="F56" s="992"/>
      <c r="G56" s="983"/>
      <c r="H56" s="985"/>
      <c r="I56" s="985"/>
      <c r="J56" s="985"/>
      <c r="K56" s="985"/>
      <c r="L56" s="1001"/>
      <c r="M56" s="922"/>
      <c r="N56" s="1005"/>
      <c r="O56" s="1012"/>
      <c r="P56" s="981"/>
      <c r="Q56" s="981"/>
      <c r="R56" s="981"/>
      <c r="S56" s="1010"/>
      <c r="T56" s="1010"/>
      <c r="U56" s="1010"/>
      <c r="V56" s="244" t="s">
        <v>420</v>
      </c>
      <c r="W56" s="1210">
        <v>7729500</v>
      </c>
      <c r="X56" s="1001"/>
      <c r="Y56" s="1002"/>
    </row>
    <row r="57" spans="1:282" ht="60.75" customHeight="1" x14ac:dyDescent="0.25">
      <c r="A57" s="979"/>
      <c r="B57" s="981"/>
      <c r="C57" s="981"/>
      <c r="D57" s="989"/>
      <c r="E57" s="893" t="s">
        <v>524</v>
      </c>
      <c r="F57" s="992">
        <f>+W57+W58</f>
        <v>692400000</v>
      </c>
      <c r="G57" s="983"/>
      <c r="H57" s="985"/>
      <c r="I57" s="985"/>
      <c r="J57" s="985"/>
      <c r="K57" s="985"/>
      <c r="L57" s="1001"/>
      <c r="M57" s="922"/>
      <c r="N57" s="1005"/>
      <c r="O57" s="1012"/>
      <c r="P57" s="981"/>
      <c r="Q57" s="981"/>
      <c r="R57" s="981"/>
      <c r="S57" s="1010"/>
      <c r="T57" s="1010"/>
      <c r="U57" s="1010"/>
      <c r="V57" s="78" t="s">
        <v>525</v>
      </c>
      <c r="W57" s="368">
        <v>600000000</v>
      </c>
      <c r="X57" s="1001"/>
      <c r="Y57" s="1002"/>
    </row>
    <row r="58" spans="1:282" ht="45.75" customHeight="1" x14ac:dyDescent="0.25">
      <c r="A58" s="979"/>
      <c r="B58" s="981"/>
      <c r="C58" s="981"/>
      <c r="D58" s="989"/>
      <c r="E58" s="893"/>
      <c r="F58" s="992"/>
      <c r="G58" s="983"/>
      <c r="H58" s="985"/>
      <c r="I58" s="985"/>
      <c r="J58" s="985"/>
      <c r="K58" s="985"/>
      <c r="L58" s="1001"/>
      <c r="M58" s="922"/>
      <c r="N58" s="1005"/>
      <c r="O58" s="1012"/>
      <c r="P58" s="981"/>
      <c r="Q58" s="981"/>
      <c r="R58" s="981"/>
      <c r="S58" s="1010"/>
      <c r="T58" s="1010"/>
      <c r="U58" s="1010"/>
      <c r="V58" s="244" t="s">
        <v>57</v>
      </c>
      <c r="W58" s="368">
        <v>92400000</v>
      </c>
      <c r="X58" s="1001"/>
      <c r="Y58" s="1002"/>
    </row>
    <row r="59" spans="1:282" s="128" customFormat="1" ht="49.5" customHeight="1" x14ac:dyDescent="0.25">
      <c r="A59" s="1050"/>
      <c r="B59" s="1052"/>
      <c r="C59" s="1052"/>
      <c r="D59" s="1054"/>
      <c r="E59" s="893" t="s">
        <v>526</v>
      </c>
      <c r="F59" s="992">
        <f>+W59+W60</f>
        <v>116200000</v>
      </c>
      <c r="G59" s="1045"/>
      <c r="H59" s="1047"/>
      <c r="I59" s="1047"/>
      <c r="J59" s="1047"/>
      <c r="K59" s="1047"/>
      <c r="L59" s="1056"/>
      <c r="M59" s="1056"/>
      <c r="N59" s="1005"/>
      <c r="O59" s="248" t="s">
        <v>527</v>
      </c>
      <c r="P59" s="78" t="s">
        <v>528</v>
      </c>
      <c r="Q59" s="78" t="s">
        <v>55</v>
      </c>
      <c r="R59" s="78">
        <v>14</v>
      </c>
      <c r="S59" s="14" t="s">
        <v>112</v>
      </c>
      <c r="T59" s="244">
        <v>44621</v>
      </c>
      <c r="U59" s="244">
        <v>44926</v>
      </c>
      <c r="V59" s="244" t="s">
        <v>57</v>
      </c>
      <c r="W59" s="368">
        <v>102400000</v>
      </c>
      <c r="X59" s="1056"/>
      <c r="Y59" s="1058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</row>
    <row r="60" spans="1:282" s="128" customFormat="1" ht="57" customHeight="1" thickBot="1" x14ac:dyDescent="0.3">
      <c r="A60" s="1051"/>
      <c r="B60" s="1053"/>
      <c r="C60" s="1053"/>
      <c r="D60" s="1055"/>
      <c r="E60" s="1022"/>
      <c r="F60" s="1023"/>
      <c r="G60" s="1046"/>
      <c r="H60" s="1048"/>
      <c r="I60" s="1048"/>
      <c r="J60" s="1048"/>
      <c r="K60" s="1048"/>
      <c r="L60" s="1057"/>
      <c r="M60" s="1057"/>
      <c r="N60" s="1043"/>
      <c r="O60" s="347" t="s">
        <v>570</v>
      </c>
      <c r="P60" s="345" t="s">
        <v>530</v>
      </c>
      <c r="Q60" s="345" t="s">
        <v>143</v>
      </c>
      <c r="R60" s="129">
        <v>0.8</v>
      </c>
      <c r="S60" s="110" t="s">
        <v>112</v>
      </c>
      <c r="T60" s="346">
        <v>44621</v>
      </c>
      <c r="U60" s="346">
        <v>44926</v>
      </c>
      <c r="V60" s="346" t="s">
        <v>420</v>
      </c>
      <c r="W60" s="374">
        <v>13800000</v>
      </c>
      <c r="X60" s="1057"/>
      <c r="Y60" s="1059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</row>
    <row r="61" spans="1:282" ht="18" customHeight="1" x14ac:dyDescent="0.25">
      <c r="F61" s="8">
        <f>SUM(F13:F60)</f>
        <v>18000000000</v>
      </c>
      <c r="P61" s="131"/>
      <c r="S61" s="9"/>
      <c r="W61" s="132">
        <f>SUM(W13:W60)</f>
        <v>18000000000</v>
      </c>
      <c r="X61" s="9"/>
    </row>
    <row r="62" spans="1:282" ht="18" customHeight="1" x14ac:dyDescent="0.25">
      <c r="S62" s="9"/>
    </row>
    <row r="63" spans="1:282" x14ac:dyDescent="0.25">
      <c r="S63" s="9"/>
    </row>
    <row r="64" spans="1:282" x14ac:dyDescent="0.25">
      <c r="S64" s="9"/>
    </row>
    <row r="65" spans="19:19" x14ac:dyDescent="0.25">
      <c r="S65" s="9"/>
    </row>
  </sheetData>
  <mergeCells count="228">
    <mergeCell ref="W1:X1"/>
    <mergeCell ref="W2:X2"/>
    <mergeCell ref="W3:X3"/>
    <mergeCell ref="X53:X60"/>
    <mergeCell ref="Y53:Y60"/>
    <mergeCell ref="E55:E56"/>
    <mergeCell ref="F55:F56"/>
    <mergeCell ref="E57:E58"/>
    <mergeCell ref="F57:F58"/>
    <mergeCell ref="E59:E60"/>
    <mergeCell ref="F59:F60"/>
    <mergeCell ref="R53:R58"/>
    <mergeCell ref="S53:S58"/>
    <mergeCell ref="T53:T58"/>
    <mergeCell ref="U53:U58"/>
    <mergeCell ref="L53:L60"/>
    <mergeCell ref="M53:M60"/>
    <mergeCell ref="N53:N60"/>
    <mergeCell ref="O53:O58"/>
    <mergeCell ref="P53:P58"/>
    <mergeCell ref="Q53:Q58"/>
    <mergeCell ref="F53:F54"/>
    <mergeCell ref="G53:G60"/>
    <mergeCell ref="H53:H60"/>
    <mergeCell ref="I53:I60"/>
    <mergeCell ref="J53:J60"/>
    <mergeCell ref="K53:K60"/>
    <mergeCell ref="S48:S52"/>
    <mergeCell ref="T48:T52"/>
    <mergeCell ref="U48:U52"/>
    <mergeCell ref="A53:A60"/>
    <mergeCell ref="B53:B60"/>
    <mergeCell ref="C53:C60"/>
    <mergeCell ref="D53:D60"/>
    <mergeCell ref="E53:E54"/>
    <mergeCell ref="H45:H52"/>
    <mergeCell ref="I45:I52"/>
    <mergeCell ref="J45:J52"/>
    <mergeCell ref="K45:K52"/>
    <mergeCell ref="B45:B52"/>
    <mergeCell ref="C45:C52"/>
    <mergeCell ref="D45:D52"/>
    <mergeCell ref="E45:E46"/>
    <mergeCell ref="A37:A52"/>
    <mergeCell ref="B37:B44"/>
    <mergeCell ref="X45:X52"/>
    <mergeCell ref="Y45:Y52"/>
    <mergeCell ref="E48:E50"/>
    <mergeCell ref="F48:F50"/>
    <mergeCell ref="O48:O52"/>
    <mergeCell ref="P48:P52"/>
    <mergeCell ref="Q48:Q52"/>
    <mergeCell ref="R48:R52"/>
    <mergeCell ref="R45:R47"/>
    <mergeCell ref="S45:S47"/>
    <mergeCell ref="T45:T47"/>
    <mergeCell ref="U45:U47"/>
    <mergeCell ref="L45:L52"/>
    <mergeCell ref="M45:M52"/>
    <mergeCell ref="N45:N52"/>
    <mergeCell ref="O45:O47"/>
    <mergeCell ref="P45:P47"/>
    <mergeCell ref="Q45:Q47"/>
    <mergeCell ref="F45:F46"/>
    <mergeCell ref="G45:G52"/>
    <mergeCell ref="R42:R44"/>
    <mergeCell ref="S42:S44"/>
    <mergeCell ref="T42:T44"/>
    <mergeCell ref="U42:U44"/>
    <mergeCell ref="X37:X44"/>
    <mergeCell ref="Y37:Y44"/>
    <mergeCell ref="E38:E39"/>
    <mergeCell ref="F38:F39"/>
    <mergeCell ref="E40:E41"/>
    <mergeCell ref="F40:F41"/>
    <mergeCell ref="E42:E43"/>
    <mergeCell ref="F42:F43"/>
    <mergeCell ref="O42:O44"/>
    <mergeCell ref="P42:P44"/>
    <mergeCell ref="R37:R41"/>
    <mergeCell ref="S37:S41"/>
    <mergeCell ref="T37:T41"/>
    <mergeCell ref="U37:U41"/>
    <mergeCell ref="L37:L44"/>
    <mergeCell ref="M37:M44"/>
    <mergeCell ref="C37:C44"/>
    <mergeCell ref="D37:D44"/>
    <mergeCell ref="N37:N44"/>
    <mergeCell ref="O37:O41"/>
    <mergeCell ref="P37:P41"/>
    <mergeCell ref="Q37:Q41"/>
    <mergeCell ref="Q42:Q44"/>
    <mergeCell ref="G37:G44"/>
    <mergeCell ref="H37:H44"/>
    <mergeCell ref="I37:I44"/>
    <mergeCell ref="J37:J44"/>
    <mergeCell ref="K37:K44"/>
    <mergeCell ref="U34:U36"/>
    <mergeCell ref="E35:E36"/>
    <mergeCell ref="F35:F36"/>
    <mergeCell ref="J23:J36"/>
    <mergeCell ref="K23:K36"/>
    <mergeCell ref="L23:L36"/>
    <mergeCell ref="M23:M36"/>
    <mergeCell ref="S29:S31"/>
    <mergeCell ref="T29:T31"/>
    <mergeCell ref="U29:U31"/>
    <mergeCell ref="E32:E33"/>
    <mergeCell ref="F32:F33"/>
    <mergeCell ref="O32:O33"/>
    <mergeCell ref="P32:P33"/>
    <mergeCell ref="Q32:Q33"/>
    <mergeCell ref="R32:R33"/>
    <mergeCell ref="U32:U33"/>
    <mergeCell ref="U23:U25"/>
    <mergeCell ref="S32:S33"/>
    <mergeCell ref="T32:T33"/>
    <mergeCell ref="P34:P36"/>
    <mergeCell ref="Q34:Q36"/>
    <mergeCell ref="R34:R36"/>
    <mergeCell ref="X23:X36"/>
    <mergeCell ref="Y23:Y36"/>
    <mergeCell ref="S26:S28"/>
    <mergeCell ref="T26:T28"/>
    <mergeCell ref="U26:U28"/>
    <mergeCell ref="N23:N36"/>
    <mergeCell ref="O23:O25"/>
    <mergeCell ref="P23:P25"/>
    <mergeCell ref="Q23:Q25"/>
    <mergeCell ref="R23:R25"/>
    <mergeCell ref="O26:O28"/>
    <mergeCell ref="P26:P28"/>
    <mergeCell ref="Q26:Q28"/>
    <mergeCell ref="R26:R28"/>
    <mergeCell ref="S23:S25"/>
    <mergeCell ref="T23:T25"/>
    <mergeCell ref="O34:O36"/>
    <mergeCell ref="O21:O22"/>
    <mergeCell ref="P21:P22"/>
    <mergeCell ref="Q21:Q22"/>
    <mergeCell ref="R21:R22"/>
    <mergeCell ref="S21:S22"/>
    <mergeCell ref="T21:T22"/>
    <mergeCell ref="O29:O31"/>
    <mergeCell ref="P29:P31"/>
    <mergeCell ref="Q29:Q31"/>
    <mergeCell ref="R29:R31"/>
    <mergeCell ref="S34:S36"/>
    <mergeCell ref="T34:T36"/>
    <mergeCell ref="U21:U22"/>
    <mergeCell ref="T17:T18"/>
    <mergeCell ref="U17:U18"/>
    <mergeCell ref="E19:E20"/>
    <mergeCell ref="F19:F20"/>
    <mergeCell ref="O19:O20"/>
    <mergeCell ref="P19:P20"/>
    <mergeCell ref="Q19:Q20"/>
    <mergeCell ref="R19:R20"/>
    <mergeCell ref="P17:P18"/>
    <mergeCell ref="Q17:Q18"/>
    <mergeCell ref="R17:R18"/>
    <mergeCell ref="S17:S18"/>
    <mergeCell ref="S19:S20"/>
    <mergeCell ref="T19:T20"/>
    <mergeCell ref="U19:U20"/>
    <mergeCell ref="T13:T16"/>
    <mergeCell ref="U13:U16"/>
    <mergeCell ref="X13:X22"/>
    <mergeCell ref="Y13:Y22"/>
    <mergeCell ref="E14:E16"/>
    <mergeCell ref="F14:F16"/>
    <mergeCell ref="N16:N22"/>
    <mergeCell ref="E17:E18"/>
    <mergeCell ref="F17:F18"/>
    <mergeCell ref="O17:O18"/>
    <mergeCell ref="P13:P16"/>
    <mergeCell ref="Q13:Q16"/>
    <mergeCell ref="R13:R16"/>
    <mergeCell ref="S13:S16"/>
    <mergeCell ref="J13:J22"/>
    <mergeCell ref="K13:K22"/>
    <mergeCell ref="L13:L22"/>
    <mergeCell ref="M13:M22"/>
    <mergeCell ref="N13:N15"/>
    <mergeCell ref="O13:O16"/>
    <mergeCell ref="A13:A36"/>
    <mergeCell ref="B13:B22"/>
    <mergeCell ref="C13:C22"/>
    <mergeCell ref="D13:D22"/>
    <mergeCell ref="G13:G22"/>
    <mergeCell ref="H13:H22"/>
    <mergeCell ref="I13:I22"/>
    <mergeCell ref="B23:B36"/>
    <mergeCell ref="C23:C36"/>
    <mergeCell ref="D23:D36"/>
    <mergeCell ref="E23:E25"/>
    <mergeCell ref="F23:F25"/>
    <mergeCell ref="G23:G36"/>
    <mergeCell ref="E26:E28"/>
    <mergeCell ref="F26:F28"/>
    <mergeCell ref="H23:H36"/>
    <mergeCell ref="I23:I36"/>
    <mergeCell ref="E29:E30"/>
    <mergeCell ref="F29:F30"/>
    <mergeCell ref="E2:T2"/>
    <mergeCell ref="U2:V2"/>
    <mergeCell ref="O11:Y11"/>
    <mergeCell ref="C3:D3"/>
    <mergeCell ref="A8:B8"/>
    <mergeCell ref="C8:F8"/>
    <mergeCell ref="A9:B9"/>
    <mergeCell ref="C9:F9"/>
    <mergeCell ref="A11:F11"/>
    <mergeCell ref="G11:N11"/>
    <mergeCell ref="E3:T3"/>
    <mergeCell ref="U3:V3"/>
    <mergeCell ref="A5:B5"/>
    <mergeCell ref="C5:F5"/>
    <mergeCell ref="A6:B6"/>
    <mergeCell ref="C6:F6"/>
    <mergeCell ref="O6:Y9"/>
    <mergeCell ref="A7:B7"/>
    <mergeCell ref="C7:F7"/>
    <mergeCell ref="A1:B3"/>
    <mergeCell ref="C1:D1"/>
    <mergeCell ref="E1:T1"/>
    <mergeCell ref="U1:V1"/>
    <mergeCell ref="C2:D2"/>
  </mergeCells>
  <pageMargins left="0.70866141732283472" right="0.70866141732283472" top="0.74803149606299213" bottom="0.74803149606299213" header="0.31496062992125984" footer="0.31496062992125984"/>
  <pageSetup paperSize="5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3F393-4094-4834-B5C9-732B0DE097A6}">
  <dimension ref="A1:AS44"/>
  <sheetViews>
    <sheetView zoomScale="60" zoomScaleNormal="60" workbookViewId="0">
      <selection activeCell="O6" sqref="O6:Y9"/>
    </sheetView>
  </sheetViews>
  <sheetFormatPr baseColWidth="10" defaultColWidth="8.85546875" defaultRowHeight="12.75" x14ac:dyDescent="0.25"/>
  <cols>
    <col min="1" max="1" width="25" style="81" customWidth="1"/>
    <col min="2" max="2" width="16.28515625" style="81" customWidth="1"/>
    <col min="3" max="3" width="20.42578125" style="81" customWidth="1"/>
    <col min="4" max="4" width="18.28515625" style="225" customWidth="1"/>
    <col min="5" max="5" width="35.42578125" style="93" customWidth="1"/>
    <col min="6" max="6" width="25.28515625" style="81" customWidth="1"/>
    <col min="7" max="8" width="18.5703125" style="81" customWidth="1"/>
    <col min="9" max="10" width="13.85546875" style="81" customWidth="1"/>
    <col min="11" max="11" width="19.5703125" style="81" customWidth="1"/>
    <col min="12" max="14" width="13.85546875" style="81" customWidth="1"/>
    <col min="15" max="15" width="36.85546875" style="93" customWidth="1"/>
    <col min="16" max="16" width="26.28515625" style="93" customWidth="1"/>
    <col min="17" max="17" width="14.140625" style="86" customWidth="1"/>
    <col min="18" max="18" width="16.42578125" style="86" customWidth="1"/>
    <col min="19" max="19" width="17.28515625" style="86" customWidth="1"/>
    <col min="20" max="20" width="17.28515625" style="90" customWidth="1"/>
    <col min="21" max="21" width="13.7109375" style="90" customWidth="1"/>
    <col min="22" max="22" width="21.140625" style="86" customWidth="1"/>
    <col min="23" max="23" width="24.5703125" style="85" customWidth="1"/>
    <col min="24" max="24" width="19.85546875" style="86" customWidth="1"/>
    <col min="25" max="25" width="24.42578125" style="225" customWidth="1"/>
    <col min="26" max="26" width="17" style="81" customWidth="1"/>
    <col min="27" max="29" width="9.42578125" style="81" customWidth="1"/>
    <col min="30" max="16384" width="8.85546875" style="81"/>
  </cols>
  <sheetData>
    <row r="1" spans="1:45" ht="28.5" customHeight="1" x14ac:dyDescent="0.25">
      <c r="A1" s="1061"/>
      <c r="B1" s="1062"/>
      <c r="C1" s="791" t="s">
        <v>0</v>
      </c>
      <c r="D1" s="793"/>
      <c r="E1" s="975" t="s">
        <v>404</v>
      </c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604" t="s">
        <v>2</v>
      </c>
      <c r="V1" s="604"/>
      <c r="W1" s="605" t="s">
        <v>3</v>
      </c>
      <c r="X1" s="606"/>
      <c r="Y1" s="607"/>
      <c r="AG1" s="608"/>
      <c r="AH1" s="608"/>
      <c r="AI1" s="617"/>
      <c r="AJ1" s="617"/>
      <c r="AK1" s="617"/>
    </row>
    <row r="2" spans="1:45" ht="28.5" customHeight="1" x14ac:dyDescent="0.25">
      <c r="A2" s="1063"/>
      <c r="B2" s="1064"/>
      <c r="C2" s="791" t="s">
        <v>4</v>
      </c>
      <c r="D2" s="793"/>
      <c r="E2" s="972" t="s">
        <v>5</v>
      </c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604" t="s">
        <v>6</v>
      </c>
      <c r="V2" s="604"/>
      <c r="W2" s="605">
        <v>1</v>
      </c>
      <c r="X2" s="606"/>
      <c r="Y2" s="607"/>
      <c r="AG2" s="608"/>
      <c r="AH2" s="608"/>
      <c r="AI2" s="603"/>
      <c r="AJ2" s="603"/>
      <c r="AK2" s="603"/>
    </row>
    <row r="3" spans="1:45" ht="28.5" customHeight="1" x14ac:dyDescent="0.25">
      <c r="A3" s="1065"/>
      <c r="B3" s="1066"/>
      <c r="C3" s="791" t="s">
        <v>7</v>
      </c>
      <c r="D3" s="793"/>
      <c r="E3" s="972" t="s">
        <v>8</v>
      </c>
      <c r="F3" s="972"/>
      <c r="G3" s="972"/>
      <c r="H3" s="972"/>
      <c r="I3" s="972"/>
      <c r="J3" s="972"/>
      <c r="K3" s="972"/>
      <c r="L3" s="972"/>
      <c r="M3" s="972"/>
      <c r="N3" s="972"/>
      <c r="O3" s="972"/>
      <c r="P3" s="972"/>
      <c r="Q3" s="972"/>
      <c r="R3" s="972"/>
      <c r="S3" s="972"/>
      <c r="T3" s="972"/>
      <c r="U3" s="604" t="s">
        <v>9</v>
      </c>
      <c r="V3" s="604"/>
      <c r="W3" s="957">
        <v>43761</v>
      </c>
      <c r="X3" s="618"/>
      <c r="Y3" s="619"/>
      <c r="AG3" s="608"/>
      <c r="AH3" s="608"/>
      <c r="AI3" s="609"/>
      <c r="AJ3" s="610"/>
      <c r="AK3" s="610"/>
    </row>
    <row r="4" spans="1:45" ht="18" customHeight="1" x14ac:dyDescent="0.25">
      <c r="A4" s="82"/>
      <c r="B4" s="82"/>
      <c r="C4" s="82"/>
      <c r="D4" s="82"/>
      <c r="E4" s="83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4"/>
      <c r="U4" s="84"/>
      <c r="V4" s="82"/>
      <c r="Y4" s="82"/>
      <c r="Z4" s="82"/>
      <c r="AA4" s="82"/>
      <c r="AB4" s="82"/>
      <c r="AC4" s="82"/>
      <c r="AD4" s="82"/>
      <c r="AE4" s="82"/>
    </row>
    <row r="5" spans="1:45" ht="20.25" customHeight="1" x14ac:dyDescent="0.25">
      <c r="A5" s="1067" t="s">
        <v>10</v>
      </c>
      <c r="B5" s="1068"/>
      <c r="C5" s="1069">
        <v>2022</v>
      </c>
      <c r="D5" s="1069"/>
      <c r="E5" s="1069"/>
      <c r="F5" s="1069"/>
      <c r="G5" s="87"/>
      <c r="H5" s="87"/>
      <c r="I5" s="87"/>
      <c r="J5" s="87"/>
      <c r="K5" s="87"/>
      <c r="L5" s="87"/>
      <c r="M5" s="87"/>
      <c r="N5" s="87"/>
      <c r="O5" s="82"/>
      <c r="P5" s="82"/>
      <c r="Q5" s="82"/>
      <c r="R5" s="82"/>
      <c r="S5" s="82"/>
      <c r="T5" s="84"/>
      <c r="U5" s="84"/>
      <c r="V5" s="82"/>
      <c r="Y5" s="82"/>
      <c r="Z5" s="82"/>
      <c r="AA5" s="82"/>
      <c r="AB5" s="82"/>
      <c r="AC5" s="82"/>
      <c r="AD5" s="82"/>
      <c r="AE5" s="82"/>
    </row>
    <row r="6" spans="1:45" ht="37.5" customHeight="1" x14ac:dyDescent="0.25">
      <c r="A6" s="1067" t="s">
        <v>11</v>
      </c>
      <c r="B6" s="1068"/>
      <c r="C6" s="1070" t="s">
        <v>571</v>
      </c>
      <c r="D6" s="1070"/>
      <c r="E6" s="1070"/>
      <c r="F6" s="1070"/>
      <c r="G6" s="87"/>
      <c r="H6" s="87"/>
      <c r="I6" s="87"/>
      <c r="J6" s="87"/>
      <c r="K6" s="87"/>
      <c r="L6" s="87"/>
      <c r="M6" s="87"/>
      <c r="N6" s="87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88"/>
      <c r="AA6" s="88"/>
      <c r="AB6" s="88"/>
      <c r="AC6" s="88"/>
      <c r="AD6" s="88"/>
      <c r="AE6" s="88"/>
    </row>
    <row r="7" spans="1:45" ht="20.25" customHeight="1" x14ac:dyDescent="0.25">
      <c r="A7" s="1067" t="s">
        <v>13</v>
      </c>
      <c r="B7" s="1068"/>
      <c r="C7" s="1070" t="s">
        <v>572</v>
      </c>
      <c r="D7" s="1070"/>
      <c r="E7" s="1070"/>
      <c r="F7" s="1070"/>
      <c r="G7" s="87"/>
      <c r="H7" s="87"/>
      <c r="I7" s="87"/>
      <c r="J7" s="87"/>
      <c r="K7" s="87"/>
      <c r="L7" s="87"/>
      <c r="M7" s="87"/>
      <c r="N7" s="87"/>
      <c r="O7" s="578"/>
      <c r="P7" s="578"/>
      <c r="Q7" s="578"/>
      <c r="R7" s="578"/>
      <c r="S7" s="578"/>
      <c r="T7" s="578"/>
      <c r="U7" s="578"/>
      <c r="V7" s="578"/>
      <c r="W7" s="578"/>
      <c r="X7" s="578"/>
      <c r="Y7" s="578"/>
      <c r="Z7" s="88"/>
      <c r="AA7" s="88"/>
      <c r="AB7" s="88"/>
      <c r="AC7" s="88"/>
      <c r="AD7" s="88"/>
      <c r="AE7" s="88"/>
    </row>
    <row r="8" spans="1:45" ht="20.25" customHeight="1" x14ac:dyDescent="0.25">
      <c r="A8" s="1067" t="s">
        <v>15</v>
      </c>
      <c r="B8" s="1068"/>
      <c r="C8" s="1070" t="s">
        <v>573</v>
      </c>
      <c r="D8" s="1070"/>
      <c r="E8" s="1070"/>
      <c r="F8" s="1070"/>
      <c r="G8" s="87"/>
      <c r="H8" s="87"/>
      <c r="I8" s="87"/>
      <c r="J8" s="87"/>
      <c r="K8" s="87"/>
      <c r="L8" s="87"/>
      <c r="M8" s="87"/>
      <c r="N8" s="87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88"/>
      <c r="AA8" s="88"/>
      <c r="AB8" s="88"/>
      <c r="AC8" s="88"/>
      <c r="AD8" s="88"/>
      <c r="AE8" s="88"/>
    </row>
    <row r="9" spans="1:45" ht="20.25" customHeight="1" x14ac:dyDescent="0.25">
      <c r="A9" s="1067" t="s">
        <v>17</v>
      </c>
      <c r="B9" s="1068"/>
      <c r="C9" s="1070" t="s">
        <v>18</v>
      </c>
      <c r="D9" s="1070"/>
      <c r="E9" s="1070"/>
      <c r="F9" s="1070"/>
      <c r="G9" s="87"/>
      <c r="H9" s="87"/>
      <c r="I9" s="87"/>
      <c r="J9" s="87"/>
      <c r="K9" s="87"/>
      <c r="L9" s="87"/>
      <c r="M9" s="87"/>
      <c r="N9" s="87"/>
      <c r="O9" s="578"/>
      <c r="P9" s="578"/>
      <c r="Q9" s="578"/>
      <c r="R9" s="578"/>
      <c r="S9" s="578"/>
      <c r="T9" s="578"/>
      <c r="U9" s="578"/>
      <c r="V9" s="578"/>
      <c r="W9" s="578"/>
      <c r="X9" s="578"/>
      <c r="Y9" s="578"/>
      <c r="Z9" s="88"/>
      <c r="AA9" s="88"/>
      <c r="AB9" s="88"/>
      <c r="AC9" s="88"/>
      <c r="AD9" s="88"/>
      <c r="AE9" s="88"/>
    </row>
    <row r="10" spans="1:45" ht="18" customHeight="1" thickBot="1" x14ac:dyDescent="0.3">
      <c r="A10" s="89"/>
      <c r="B10" s="89"/>
      <c r="C10" s="225"/>
      <c r="E10" s="86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Y10" s="86"/>
      <c r="Z10" s="88"/>
      <c r="AA10" s="88"/>
      <c r="AB10" s="88"/>
      <c r="AC10" s="88"/>
      <c r="AD10" s="88"/>
      <c r="AE10" s="88"/>
    </row>
    <row r="11" spans="1:45" ht="33" customHeight="1" x14ac:dyDescent="0.25">
      <c r="A11" s="625" t="s">
        <v>19</v>
      </c>
      <c r="B11" s="626"/>
      <c r="C11" s="626"/>
      <c r="D11" s="626"/>
      <c r="E11" s="626"/>
      <c r="F11" s="1244"/>
      <c r="G11" s="1258" t="s">
        <v>20</v>
      </c>
      <c r="H11" s="1071"/>
      <c r="I11" s="1071"/>
      <c r="J11" s="1071"/>
      <c r="K11" s="1071"/>
      <c r="L11" s="1071"/>
      <c r="M11" s="1071"/>
      <c r="N11" s="1259"/>
      <c r="O11" s="1254" t="s">
        <v>21</v>
      </c>
      <c r="P11" s="629"/>
      <c r="Q11" s="629"/>
      <c r="R11" s="629"/>
      <c r="S11" s="629"/>
      <c r="T11" s="629"/>
      <c r="U11" s="629"/>
      <c r="V11" s="629"/>
      <c r="W11" s="629"/>
      <c r="X11" s="629"/>
      <c r="Y11" s="630"/>
      <c r="Z11" s="88"/>
      <c r="AA11" s="88"/>
      <c r="AB11" s="88"/>
      <c r="AC11" s="88"/>
      <c r="AD11" s="88"/>
      <c r="AE11" s="88"/>
    </row>
    <row r="12" spans="1:45" s="225" customFormat="1" ht="41.25" customHeight="1" thickBot="1" x14ac:dyDescent="0.3">
      <c r="A12" s="470" t="s">
        <v>22</v>
      </c>
      <c r="B12" s="471" t="s">
        <v>23</v>
      </c>
      <c r="C12" s="472" t="s">
        <v>24</v>
      </c>
      <c r="D12" s="472" t="s">
        <v>407</v>
      </c>
      <c r="E12" s="472" t="s">
        <v>26</v>
      </c>
      <c r="F12" s="1348" t="s">
        <v>534</v>
      </c>
      <c r="G12" s="1340" t="s">
        <v>27</v>
      </c>
      <c r="H12" s="466" t="s">
        <v>28</v>
      </c>
      <c r="I12" s="466" t="s">
        <v>29</v>
      </c>
      <c r="J12" s="466" t="s">
        <v>30</v>
      </c>
      <c r="K12" s="467" t="s">
        <v>31</v>
      </c>
      <c r="L12" s="466" t="s">
        <v>32</v>
      </c>
      <c r="M12" s="467" t="s">
        <v>33</v>
      </c>
      <c r="N12" s="1341" t="s">
        <v>34</v>
      </c>
      <c r="O12" s="540" t="s">
        <v>35</v>
      </c>
      <c r="P12" s="464" t="s">
        <v>36</v>
      </c>
      <c r="Q12" s="464" t="s">
        <v>37</v>
      </c>
      <c r="R12" s="475" t="s">
        <v>38</v>
      </c>
      <c r="S12" s="464" t="s">
        <v>39</v>
      </c>
      <c r="T12" s="527" t="s">
        <v>574</v>
      </c>
      <c r="U12" s="527" t="s">
        <v>41</v>
      </c>
      <c r="V12" s="464" t="s">
        <v>42</v>
      </c>
      <c r="W12" s="474" t="s">
        <v>43</v>
      </c>
      <c r="X12" s="465" t="s">
        <v>44</v>
      </c>
      <c r="Y12" s="473" t="s">
        <v>45</v>
      </c>
    </row>
    <row r="13" spans="1:45" s="91" customFormat="1" ht="87.75" customHeight="1" x14ac:dyDescent="0.25">
      <c r="A13" s="1072" t="s">
        <v>575</v>
      </c>
      <c r="B13" s="638" t="s">
        <v>576</v>
      </c>
      <c r="C13" s="638" t="s">
        <v>577</v>
      </c>
      <c r="D13" s="1074">
        <v>3</v>
      </c>
      <c r="E13" s="228" t="s">
        <v>578</v>
      </c>
      <c r="F13" s="1245">
        <v>515803453</v>
      </c>
      <c r="G13" s="1260" t="s">
        <v>579</v>
      </c>
      <c r="H13" s="520" t="s">
        <v>579</v>
      </c>
      <c r="I13" s="520" t="s">
        <v>579</v>
      </c>
      <c r="J13" s="520" t="s">
        <v>579</v>
      </c>
      <c r="K13" s="520" t="s">
        <v>579</v>
      </c>
      <c r="L13" s="520" t="s">
        <v>579</v>
      </c>
      <c r="M13" s="520" t="s">
        <v>579</v>
      </c>
      <c r="N13" s="1261" t="s">
        <v>579</v>
      </c>
      <c r="O13" s="1255" t="s">
        <v>580</v>
      </c>
      <c r="P13" s="231" t="s">
        <v>581</v>
      </c>
      <c r="Q13" s="226" t="s">
        <v>55</v>
      </c>
      <c r="R13" s="226">
        <v>3</v>
      </c>
      <c r="S13" s="226" t="s">
        <v>185</v>
      </c>
      <c r="T13" s="148">
        <v>44582</v>
      </c>
      <c r="U13" s="148">
        <v>44895</v>
      </c>
      <c r="V13" s="226" t="s">
        <v>57</v>
      </c>
      <c r="W13" s="524">
        <v>515803453</v>
      </c>
      <c r="X13" s="226" t="s">
        <v>277</v>
      </c>
      <c r="Y13" s="234" t="s">
        <v>582</v>
      </c>
      <c r="Z13" s="94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</row>
    <row r="14" spans="1:45" s="91" customFormat="1" ht="93.75" customHeight="1" thickBot="1" x14ac:dyDescent="0.3">
      <c r="A14" s="1073"/>
      <c r="B14" s="640"/>
      <c r="C14" s="640"/>
      <c r="D14" s="1075"/>
      <c r="E14" s="230" t="s">
        <v>583</v>
      </c>
      <c r="F14" s="1246">
        <v>237681389</v>
      </c>
      <c r="G14" s="1262" t="s">
        <v>579</v>
      </c>
      <c r="H14" s="521" t="s">
        <v>579</v>
      </c>
      <c r="I14" s="521" t="s">
        <v>579</v>
      </c>
      <c r="J14" s="521" t="s">
        <v>579</v>
      </c>
      <c r="K14" s="521" t="s">
        <v>579</v>
      </c>
      <c r="L14" s="521" t="s">
        <v>579</v>
      </c>
      <c r="M14" s="521" t="s">
        <v>579</v>
      </c>
      <c r="N14" s="1263" t="s">
        <v>579</v>
      </c>
      <c r="O14" s="460" t="s">
        <v>584</v>
      </c>
      <c r="P14" s="237" t="s">
        <v>585</v>
      </c>
      <c r="Q14" s="227" t="s">
        <v>55</v>
      </c>
      <c r="R14" s="227">
        <v>1</v>
      </c>
      <c r="S14" s="227" t="s">
        <v>185</v>
      </c>
      <c r="T14" s="134">
        <v>44582</v>
      </c>
      <c r="U14" s="134">
        <v>44681</v>
      </c>
      <c r="V14" s="227" t="s">
        <v>57</v>
      </c>
      <c r="W14" s="526">
        <v>237681389</v>
      </c>
      <c r="X14" s="227" t="s">
        <v>277</v>
      </c>
      <c r="Y14" s="236" t="s">
        <v>582</v>
      </c>
      <c r="Z14" s="94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</row>
    <row r="15" spans="1:45" s="91" customFormat="1" ht="64.5" customHeight="1" x14ac:dyDescent="0.25">
      <c r="A15" s="1072" t="s">
        <v>586</v>
      </c>
      <c r="B15" s="638" t="s">
        <v>587</v>
      </c>
      <c r="C15" s="638" t="s">
        <v>588</v>
      </c>
      <c r="D15" s="1084">
        <v>0.15</v>
      </c>
      <c r="E15" s="228" t="s">
        <v>589</v>
      </c>
      <c r="F15" s="1245">
        <v>1728655885</v>
      </c>
      <c r="G15" s="1260" t="s">
        <v>579</v>
      </c>
      <c r="H15" s="520" t="s">
        <v>579</v>
      </c>
      <c r="I15" s="520" t="s">
        <v>579</v>
      </c>
      <c r="J15" s="520" t="s">
        <v>579</v>
      </c>
      <c r="K15" s="520" t="s">
        <v>579</v>
      </c>
      <c r="L15" s="520" t="s">
        <v>579</v>
      </c>
      <c r="M15" s="520" t="s">
        <v>579</v>
      </c>
      <c r="N15" s="1261" t="s">
        <v>579</v>
      </c>
      <c r="O15" s="458" t="s">
        <v>590</v>
      </c>
      <c r="P15" s="231" t="s">
        <v>591</v>
      </c>
      <c r="Q15" s="226" t="s">
        <v>55</v>
      </c>
      <c r="R15" s="226">
        <v>4</v>
      </c>
      <c r="S15" s="226" t="s">
        <v>56</v>
      </c>
      <c r="T15" s="148">
        <v>44562</v>
      </c>
      <c r="U15" s="148">
        <v>44925</v>
      </c>
      <c r="V15" s="226" t="s">
        <v>57</v>
      </c>
      <c r="W15" s="524">
        <v>1728655885</v>
      </c>
      <c r="X15" s="226" t="s">
        <v>277</v>
      </c>
      <c r="Y15" s="234" t="s">
        <v>582</v>
      </c>
      <c r="Z15" s="94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</row>
    <row r="16" spans="1:45" s="91" customFormat="1" ht="47.25" customHeight="1" x14ac:dyDescent="0.25">
      <c r="A16" s="1083"/>
      <c r="B16" s="639"/>
      <c r="C16" s="639"/>
      <c r="D16" s="1085"/>
      <c r="E16" s="229" t="s">
        <v>592</v>
      </c>
      <c r="F16" s="1247">
        <v>1000000000</v>
      </c>
      <c r="G16" s="1264" t="s">
        <v>579</v>
      </c>
      <c r="H16" s="523" t="s">
        <v>579</v>
      </c>
      <c r="I16" s="523" t="s">
        <v>579</v>
      </c>
      <c r="J16" s="523" t="s">
        <v>579</v>
      </c>
      <c r="K16" s="523" t="s">
        <v>579</v>
      </c>
      <c r="L16" s="523" t="s">
        <v>579</v>
      </c>
      <c r="M16" s="523" t="s">
        <v>579</v>
      </c>
      <c r="N16" s="1265" t="s">
        <v>579</v>
      </c>
      <c r="O16" s="1256" t="s">
        <v>593</v>
      </c>
      <c r="P16" s="232" t="s">
        <v>594</v>
      </c>
      <c r="Q16" s="233" t="s">
        <v>143</v>
      </c>
      <c r="R16" s="233">
        <v>100</v>
      </c>
      <c r="S16" s="233" t="s">
        <v>185</v>
      </c>
      <c r="T16" s="133">
        <v>44593</v>
      </c>
      <c r="U16" s="133">
        <v>44895</v>
      </c>
      <c r="V16" s="233" t="s">
        <v>57</v>
      </c>
      <c r="W16" s="525">
        <v>1000000000</v>
      </c>
      <c r="X16" s="233" t="s">
        <v>595</v>
      </c>
      <c r="Y16" s="235" t="s">
        <v>582</v>
      </c>
      <c r="Z16" s="94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</row>
    <row r="17" spans="1:45" s="91" customFormat="1" ht="129" customHeight="1" x14ac:dyDescent="0.25">
      <c r="A17" s="1083"/>
      <c r="B17" s="639"/>
      <c r="C17" s="639"/>
      <c r="D17" s="1085"/>
      <c r="E17" s="229" t="s">
        <v>596</v>
      </c>
      <c r="F17" s="1247">
        <v>207803259</v>
      </c>
      <c r="G17" s="1264" t="s">
        <v>579</v>
      </c>
      <c r="H17" s="523" t="s">
        <v>579</v>
      </c>
      <c r="I17" s="523" t="s">
        <v>579</v>
      </c>
      <c r="J17" s="523" t="s">
        <v>579</v>
      </c>
      <c r="K17" s="523" t="s">
        <v>579</v>
      </c>
      <c r="L17" s="523" t="s">
        <v>579</v>
      </c>
      <c r="M17" s="523" t="s">
        <v>579</v>
      </c>
      <c r="N17" s="1265" t="s">
        <v>579</v>
      </c>
      <c r="O17" s="1256" t="s">
        <v>597</v>
      </c>
      <c r="P17" s="232" t="s">
        <v>598</v>
      </c>
      <c r="Q17" s="233" t="s">
        <v>55</v>
      </c>
      <c r="R17" s="233">
        <v>4</v>
      </c>
      <c r="S17" s="330" t="s">
        <v>56</v>
      </c>
      <c r="T17" s="133">
        <v>44562</v>
      </c>
      <c r="U17" s="133">
        <v>44925</v>
      </c>
      <c r="V17" s="233" t="s">
        <v>57</v>
      </c>
      <c r="W17" s="525">
        <v>207803259</v>
      </c>
      <c r="X17" s="233" t="s">
        <v>277</v>
      </c>
      <c r="Y17" s="235" t="s">
        <v>582</v>
      </c>
      <c r="Z17" s="94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</row>
    <row r="18" spans="1:45" s="91" customFormat="1" ht="129.75" customHeight="1" x14ac:dyDescent="0.25">
      <c r="A18" s="1083"/>
      <c r="B18" s="639"/>
      <c r="C18" s="639"/>
      <c r="D18" s="1085"/>
      <c r="E18" s="1080" t="s">
        <v>599</v>
      </c>
      <c r="F18" s="1248">
        <v>1186804341</v>
      </c>
      <c r="G18" s="1264" t="s">
        <v>579</v>
      </c>
      <c r="H18" s="523" t="s">
        <v>579</v>
      </c>
      <c r="I18" s="523" t="s">
        <v>579</v>
      </c>
      <c r="J18" s="523" t="s">
        <v>579</v>
      </c>
      <c r="K18" s="523" t="s">
        <v>579</v>
      </c>
      <c r="L18" s="523" t="s">
        <v>579</v>
      </c>
      <c r="M18" s="523" t="s">
        <v>579</v>
      </c>
      <c r="N18" s="1265" t="s">
        <v>579</v>
      </c>
      <c r="O18" s="459" t="s">
        <v>600</v>
      </c>
      <c r="P18" s="232" t="s">
        <v>601</v>
      </c>
      <c r="Q18" s="233" t="s">
        <v>55</v>
      </c>
      <c r="R18" s="233">
        <v>4</v>
      </c>
      <c r="S18" s="233" t="s">
        <v>56</v>
      </c>
      <c r="T18" s="133">
        <v>44582</v>
      </c>
      <c r="U18" s="133">
        <v>44912</v>
      </c>
      <c r="V18" s="233" t="s">
        <v>57</v>
      </c>
      <c r="W18" s="525">
        <v>143677555</v>
      </c>
      <c r="X18" s="233" t="s">
        <v>277</v>
      </c>
      <c r="Y18" s="235" t="s">
        <v>582</v>
      </c>
      <c r="Z18" s="94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</row>
    <row r="19" spans="1:45" s="91" customFormat="1" ht="129.75" customHeight="1" x14ac:dyDescent="0.25">
      <c r="A19" s="1083"/>
      <c r="B19" s="639"/>
      <c r="C19" s="639"/>
      <c r="D19" s="1085"/>
      <c r="E19" s="1080"/>
      <c r="F19" s="1248"/>
      <c r="G19" s="1264" t="s">
        <v>579</v>
      </c>
      <c r="H19" s="523" t="s">
        <v>579</v>
      </c>
      <c r="I19" s="523" t="s">
        <v>579</v>
      </c>
      <c r="J19" s="523" t="s">
        <v>579</v>
      </c>
      <c r="K19" s="523" t="s">
        <v>579</v>
      </c>
      <c r="L19" s="523" t="s">
        <v>579</v>
      </c>
      <c r="M19" s="523" t="s">
        <v>579</v>
      </c>
      <c r="N19" s="1265" t="s">
        <v>579</v>
      </c>
      <c r="O19" s="459" t="s">
        <v>602</v>
      </c>
      <c r="P19" s="232" t="s">
        <v>601</v>
      </c>
      <c r="Q19" s="233" t="s">
        <v>55</v>
      </c>
      <c r="R19" s="233">
        <v>4</v>
      </c>
      <c r="S19" s="233" t="s">
        <v>56</v>
      </c>
      <c r="T19" s="133">
        <v>44582</v>
      </c>
      <c r="U19" s="133">
        <v>44912</v>
      </c>
      <c r="V19" s="233" t="s">
        <v>57</v>
      </c>
      <c r="W19" s="522">
        <v>1043126786</v>
      </c>
      <c r="X19" s="233" t="s">
        <v>277</v>
      </c>
      <c r="Y19" s="235" t="s">
        <v>582</v>
      </c>
      <c r="Z19" s="94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</row>
    <row r="20" spans="1:45" s="91" customFormat="1" ht="218.25" customHeight="1" thickBot="1" x14ac:dyDescent="0.3">
      <c r="A20" s="1073"/>
      <c r="B20" s="640"/>
      <c r="C20" s="640"/>
      <c r="D20" s="1086"/>
      <c r="E20" s="230" t="s">
        <v>603</v>
      </c>
      <c r="F20" s="1249">
        <v>3933653384</v>
      </c>
      <c r="G20" s="1262" t="s">
        <v>579</v>
      </c>
      <c r="H20" s="521" t="s">
        <v>579</v>
      </c>
      <c r="I20" s="521" t="s">
        <v>579</v>
      </c>
      <c r="J20" s="521" t="s">
        <v>579</v>
      </c>
      <c r="K20" s="521" t="s">
        <v>579</v>
      </c>
      <c r="L20" s="521" t="s">
        <v>579</v>
      </c>
      <c r="M20" s="521" t="s">
        <v>579</v>
      </c>
      <c r="N20" s="1263" t="s">
        <v>579</v>
      </c>
      <c r="O20" s="460" t="s">
        <v>604</v>
      </c>
      <c r="P20" s="237" t="s">
        <v>605</v>
      </c>
      <c r="Q20" s="227" t="s">
        <v>55</v>
      </c>
      <c r="R20" s="1211">
        <v>4633</v>
      </c>
      <c r="S20" s="227" t="s">
        <v>185</v>
      </c>
      <c r="T20" s="134">
        <v>44582</v>
      </c>
      <c r="U20" s="134">
        <v>44895</v>
      </c>
      <c r="V20" s="227" t="s">
        <v>57</v>
      </c>
      <c r="W20" s="571">
        <v>3933653384</v>
      </c>
      <c r="X20" s="227" t="s">
        <v>277</v>
      </c>
      <c r="Y20" s="236" t="s">
        <v>582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</row>
    <row r="21" spans="1:45" s="91" customFormat="1" ht="49.5" customHeight="1" x14ac:dyDescent="0.25">
      <c r="A21" s="1076" t="s">
        <v>606</v>
      </c>
      <c r="B21" s="1079" t="s">
        <v>607</v>
      </c>
      <c r="C21" s="1079" t="s">
        <v>608</v>
      </c>
      <c r="D21" s="1074">
        <v>0</v>
      </c>
      <c r="E21" s="1079" t="s">
        <v>609</v>
      </c>
      <c r="F21" s="1250">
        <f>2500000000+798301449</f>
        <v>3298301449</v>
      </c>
      <c r="G21" s="1260" t="s">
        <v>579</v>
      </c>
      <c r="H21" s="520" t="s">
        <v>579</v>
      </c>
      <c r="I21" s="520" t="s">
        <v>579</v>
      </c>
      <c r="J21" s="520" t="s">
        <v>579</v>
      </c>
      <c r="K21" s="520" t="s">
        <v>579</v>
      </c>
      <c r="L21" s="520" t="s">
        <v>579</v>
      </c>
      <c r="M21" s="520" t="s">
        <v>579</v>
      </c>
      <c r="N21" s="1261" t="s">
        <v>579</v>
      </c>
      <c r="O21" s="594" t="s">
        <v>610</v>
      </c>
      <c r="P21" s="231" t="s">
        <v>611</v>
      </c>
      <c r="Q21" s="226" t="s">
        <v>55</v>
      </c>
      <c r="R21" s="226">
        <v>1</v>
      </c>
      <c r="S21" s="226" t="s">
        <v>153</v>
      </c>
      <c r="T21" s="148">
        <v>44582</v>
      </c>
      <c r="U21" s="148">
        <v>44681</v>
      </c>
      <c r="V21" s="638" t="s">
        <v>57</v>
      </c>
      <c r="W21" s="718">
        <v>798301449</v>
      </c>
      <c r="X21" s="638" t="s">
        <v>277</v>
      </c>
      <c r="Y21" s="1087" t="s">
        <v>582</v>
      </c>
      <c r="Z21" s="94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</row>
    <row r="22" spans="1:45" s="91" customFormat="1" ht="49.5" customHeight="1" x14ac:dyDescent="0.25">
      <c r="A22" s="1077"/>
      <c r="B22" s="1080"/>
      <c r="C22" s="1080"/>
      <c r="D22" s="1082"/>
      <c r="E22" s="1080"/>
      <c r="F22" s="1248"/>
      <c r="G22" s="1264" t="s">
        <v>579</v>
      </c>
      <c r="H22" s="523" t="s">
        <v>579</v>
      </c>
      <c r="I22" s="523" t="s">
        <v>579</v>
      </c>
      <c r="J22" s="523" t="s">
        <v>579</v>
      </c>
      <c r="K22" s="523" t="s">
        <v>579</v>
      </c>
      <c r="L22" s="523" t="s">
        <v>579</v>
      </c>
      <c r="M22" s="523" t="s">
        <v>579</v>
      </c>
      <c r="N22" s="1265" t="s">
        <v>579</v>
      </c>
      <c r="O22" s="595"/>
      <c r="P22" s="232" t="s">
        <v>612</v>
      </c>
      <c r="Q22" s="233" t="s">
        <v>55</v>
      </c>
      <c r="R22" s="233">
        <v>3</v>
      </c>
      <c r="S22" s="233" t="s">
        <v>56</v>
      </c>
      <c r="T22" s="133">
        <v>44682</v>
      </c>
      <c r="U22" s="133">
        <v>44912</v>
      </c>
      <c r="V22" s="639"/>
      <c r="W22" s="719"/>
      <c r="X22" s="639"/>
      <c r="Y22" s="1088"/>
      <c r="Z22" s="168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</row>
    <row r="23" spans="1:45" s="91" customFormat="1" ht="36" customHeight="1" x14ac:dyDescent="0.25">
      <c r="A23" s="1077"/>
      <c r="B23" s="1080"/>
      <c r="C23" s="1080"/>
      <c r="D23" s="1082"/>
      <c r="E23" s="1080"/>
      <c r="F23" s="1248"/>
      <c r="G23" s="1264" t="s">
        <v>579</v>
      </c>
      <c r="H23" s="523" t="s">
        <v>579</v>
      </c>
      <c r="I23" s="523" t="s">
        <v>579</v>
      </c>
      <c r="J23" s="523" t="s">
        <v>579</v>
      </c>
      <c r="K23" s="523" t="s">
        <v>579</v>
      </c>
      <c r="L23" s="523" t="s">
        <v>579</v>
      </c>
      <c r="M23" s="523" t="s">
        <v>579</v>
      </c>
      <c r="N23" s="1265" t="s">
        <v>579</v>
      </c>
      <c r="O23" s="595" t="s">
        <v>613</v>
      </c>
      <c r="P23" s="232" t="s">
        <v>614</v>
      </c>
      <c r="Q23" s="233" t="s">
        <v>55</v>
      </c>
      <c r="R23" s="233">
        <v>1</v>
      </c>
      <c r="S23" s="233" t="s">
        <v>185</v>
      </c>
      <c r="T23" s="133">
        <v>44572</v>
      </c>
      <c r="U23" s="133">
        <v>44651</v>
      </c>
      <c r="V23" s="639" t="s">
        <v>57</v>
      </c>
      <c r="W23" s="719">
        <v>2377289233</v>
      </c>
      <c r="X23" s="639" t="s">
        <v>595</v>
      </c>
      <c r="Y23" s="1088" t="s">
        <v>582</v>
      </c>
      <c r="Z23" s="168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</row>
    <row r="24" spans="1:45" s="91" customFormat="1" ht="25.5" x14ac:dyDescent="0.25">
      <c r="A24" s="1077"/>
      <c r="B24" s="1080"/>
      <c r="C24" s="1080"/>
      <c r="D24" s="1082"/>
      <c r="E24" s="1080"/>
      <c r="F24" s="1248"/>
      <c r="G24" s="1264" t="s">
        <v>579</v>
      </c>
      <c r="H24" s="523" t="s">
        <v>579</v>
      </c>
      <c r="I24" s="523" t="s">
        <v>579</v>
      </c>
      <c r="J24" s="523" t="s">
        <v>579</v>
      </c>
      <c r="K24" s="523" t="s">
        <v>579</v>
      </c>
      <c r="L24" s="523" t="s">
        <v>579</v>
      </c>
      <c r="M24" s="523" t="s">
        <v>579</v>
      </c>
      <c r="N24" s="1265" t="s">
        <v>579</v>
      </c>
      <c r="O24" s="595"/>
      <c r="P24" s="232" t="s">
        <v>615</v>
      </c>
      <c r="Q24" s="233" t="s">
        <v>55</v>
      </c>
      <c r="R24" s="233">
        <v>3</v>
      </c>
      <c r="S24" s="233" t="s">
        <v>56</v>
      </c>
      <c r="T24" s="133">
        <v>44652</v>
      </c>
      <c r="U24" s="133">
        <v>44925</v>
      </c>
      <c r="V24" s="639"/>
      <c r="W24" s="719"/>
      <c r="X24" s="639"/>
      <c r="Y24" s="1088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</row>
    <row r="25" spans="1:45" s="91" customFormat="1" ht="38.25" customHeight="1" thickBot="1" x14ac:dyDescent="0.3">
      <c r="A25" s="1078"/>
      <c r="B25" s="1081"/>
      <c r="C25" s="1081"/>
      <c r="D25" s="1075"/>
      <c r="E25" s="1081"/>
      <c r="F25" s="1251"/>
      <c r="G25" s="1262" t="s">
        <v>579</v>
      </c>
      <c r="H25" s="521" t="s">
        <v>579</v>
      </c>
      <c r="I25" s="521" t="s">
        <v>579</v>
      </c>
      <c r="J25" s="521" t="s">
        <v>579</v>
      </c>
      <c r="K25" s="521" t="s">
        <v>579</v>
      </c>
      <c r="L25" s="521" t="s">
        <v>579</v>
      </c>
      <c r="M25" s="521" t="s">
        <v>579</v>
      </c>
      <c r="N25" s="1263" t="s">
        <v>579</v>
      </c>
      <c r="O25" s="1257" t="s">
        <v>616</v>
      </c>
      <c r="P25" s="237" t="s">
        <v>601</v>
      </c>
      <c r="Q25" s="227" t="s">
        <v>55</v>
      </c>
      <c r="R25" s="227">
        <v>11</v>
      </c>
      <c r="S25" s="227" t="s">
        <v>112</v>
      </c>
      <c r="T25" s="134">
        <v>44572</v>
      </c>
      <c r="U25" s="134">
        <v>44918</v>
      </c>
      <c r="V25" s="227" t="s">
        <v>57</v>
      </c>
      <c r="W25" s="571">
        <v>122710767</v>
      </c>
      <c r="X25" s="227" t="s">
        <v>595</v>
      </c>
      <c r="Y25" s="236" t="s">
        <v>582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</row>
    <row r="26" spans="1:45" s="91" customFormat="1" ht="41.25" customHeight="1" x14ac:dyDescent="0.25">
      <c r="A26" s="1072" t="s">
        <v>606</v>
      </c>
      <c r="B26" s="638" t="s">
        <v>617</v>
      </c>
      <c r="C26" s="638" t="s">
        <v>618</v>
      </c>
      <c r="D26" s="1074">
        <v>0</v>
      </c>
      <c r="E26" s="638" t="s">
        <v>619</v>
      </c>
      <c r="F26" s="1252">
        <v>1327296840</v>
      </c>
      <c r="G26" s="1260" t="s">
        <v>579</v>
      </c>
      <c r="H26" s="520" t="s">
        <v>579</v>
      </c>
      <c r="I26" s="520" t="s">
        <v>579</v>
      </c>
      <c r="J26" s="520" t="s">
        <v>579</v>
      </c>
      <c r="K26" s="520" t="s">
        <v>579</v>
      </c>
      <c r="L26" s="520" t="s">
        <v>579</v>
      </c>
      <c r="M26" s="520" t="s">
        <v>579</v>
      </c>
      <c r="N26" s="1261" t="s">
        <v>579</v>
      </c>
      <c r="O26" s="594" t="s">
        <v>620</v>
      </c>
      <c r="P26" s="231" t="s">
        <v>621</v>
      </c>
      <c r="Q26" s="226" t="s">
        <v>55</v>
      </c>
      <c r="R26" s="226">
        <v>1</v>
      </c>
      <c r="S26" s="226" t="s">
        <v>185</v>
      </c>
      <c r="T26" s="148">
        <v>44582</v>
      </c>
      <c r="U26" s="148">
        <v>44681</v>
      </c>
      <c r="V26" s="638" t="s">
        <v>57</v>
      </c>
      <c r="W26" s="1090">
        <v>1327296840</v>
      </c>
      <c r="X26" s="638" t="s">
        <v>277</v>
      </c>
      <c r="Y26" s="1087" t="s">
        <v>582</v>
      </c>
      <c r="Z26" s="94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</row>
    <row r="27" spans="1:45" s="91" customFormat="1" ht="48" customHeight="1" thickBot="1" x14ac:dyDescent="0.3">
      <c r="A27" s="1073"/>
      <c r="B27" s="640"/>
      <c r="C27" s="640"/>
      <c r="D27" s="1075"/>
      <c r="E27" s="640"/>
      <c r="F27" s="1253"/>
      <c r="G27" s="1262" t="s">
        <v>579</v>
      </c>
      <c r="H27" s="521" t="s">
        <v>579</v>
      </c>
      <c r="I27" s="521" t="s">
        <v>579</v>
      </c>
      <c r="J27" s="521" t="s">
        <v>579</v>
      </c>
      <c r="K27" s="521" t="s">
        <v>579</v>
      </c>
      <c r="L27" s="521" t="s">
        <v>579</v>
      </c>
      <c r="M27" s="521" t="s">
        <v>579</v>
      </c>
      <c r="N27" s="1263" t="s">
        <v>579</v>
      </c>
      <c r="O27" s="596"/>
      <c r="P27" s="237" t="s">
        <v>612</v>
      </c>
      <c r="Q27" s="227" t="s">
        <v>55</v>
      </c>
      <c r="R27" s="227">
        <v>3</v>
      </c>
      <c r="S27" s="227" t="s">
        <v>56</v>
      </c>
      <c r="T27" s="134">
        <v>44682</v>
      </c>
      <c r="U27" s="134">
        <v>44912</v>
      </c>
      <c r="V27" s="640"/>
      <c r="W27" s="1091"/>
      <c r="X27" s="640"/>
      <c r="Y27" s="1089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</row>
    <row r="28" spans="1:45" s="253" customFormat="1" ht="21.75" customHeight="1" x14ac:dyDescent="0.25">
      <c r="D28" s="88"/>
      <c r="E28" s="254"/>
      <c r="F28" s="255">
        <f>+SUM(F13:F27)</f>
        <v>13436000000</v>
      </c>
      <c r="O28" s="254"/>
      <c r="P28" s="254"/>
      <c r="Q28" s="256"/>
      <c r="R28" s="256"/>
      <c r="S28" s="256"/>
      <c r="T28" s="257"/>
      <c r="U28" s="257"/>
      <c r="V28" s="256"/>
      <c r="W28" s="255">
        <f>+SUM(W13:W27)</f>
        <v>13436000000</v>
      </c>
      <c r="X28" s="256"/>
      <c r="Y28" s="88"/>
    </row>
    <row r="29" spans="1:45" x14ac:dyDescent="0.25">
      <c r="F29" s="94"/>
      <c r="O29" s="92"/>
      <c r="W29" s="224"/>
    </row>
    <row r="30" spans="1:45" x14ac:dyDescent="0.25">
      <c r="W30" s="224"/>
    </row>
    <row r="31" spans="1:45" x14ac:dyDescent="0.25">
      <c r="F31" s="239"/>
      <c r="W31" s="224"/>
    </row>
    <row r="32" spans="1:45" x14ac:dyDescent="0.25">
      <c r="F32" s="94"/>
      <c r="W32" s="224"/>
    </row>
    <row r="33" spans="23:23" x14ac:dyDescent="0.25">
      <c r="W33" s="224"/>
    </row>
    <row r="34" spans="23:23" x14ac:dyDescent="0.25">
      <c r="W34" s="224"/>
    </row>
    <row r="35" spans="23:23" x14ac:dyDescent="0.25">
      <c r="W35" s="224"/>
    </row>
    <row r="36" spans="23:23" x14ac:dyDescent="0.25">
      <c r="W36" s="224"/>
    </row>
    <row r="37" spans="23:23" x14ac:dyDescent="0.25">
      <c r="W37" s="224"/>
    </row>
    <row r="38" spans="23:23" x14ac:dyDescent="0.25">
      <c r="W38" s="224"/>
    </row>
    <row r="39" spans="23:23" x14ac:dyDescent="0.25">
      <c r="W39" s="224"/>
    </row>
    <row r="40" spans="23:23" x14ac:dyDescent="0.25">
      <c r="W40" s="224"/>
    </row>
    <row r="41" spans="23:23" x14ac:dyDescent="0.25">
      <c r="W41" s="224"/>
    </row>
    <row r="42" spans="23:23" x14ac:dyDescent="0.25">
      <c r="W42" s="224"/>
    </row>
    <row r="43" spans="23:23" x14ac:dyDescent="0.25">
      <c r="W43" s="224"/>
    </row>
    <row r="44" spans="23:23" x14ac:dyDescent="0.25">
      <c r="W44" s="224"/>
    </row>
  </sheetData>
  <mergeCells count="70">
    <mergeCell ref="A26:A27"/>
    <mergeCell ref="B26:B27"/>
    <mergeCell ref="C26:C27"/>
    <mergeCell ref="D26:D27"/>
    <mergeCell ref="E26:E27"/>
    <mergeCell ref="F26:F27"/>
    <mergeCell ref="O26:O27"/>
    <mergeCell ref="V26:V27"/>
    <mergeCell ref="Y21:Y22"/>
    <mergeCell ref="O23:O24"/>
    <mergeCell ref="V23:V24"/>
    <mergeCell ref="W23:W24"/>
    <mergeCell ref="X23:X24"/>
    <mergeCell ref="W26:W27"/>
    <mergeCell ref="X26:X27"/>
    <mergeCell ref="Y26:Y27"/>
    <mergeCell ref="Y23:Y24"/>
    <mergeCell ref="X21:X22"/>
    <mergeCell ref="A21:A25"/>
    <mergeCell ref="B21:B25"/>
    <mergeCell ref="C21:C25"/>
    <mergeCell ref="D21:D25"/>
    <mergeCell ref="E21:E25"/>
    <mergeCell ref="F21:F25"/>
    <mergeCell ref="O21:O22"/>
    <mergeCell ref="V21:V22"/>
    <mergeCell ref="A15:A20"/>
    <mergeCell ref="B15:B20"/>
    <mergeCell ref="C15:C20"/>
    <mergeCell ref="D15:D20"/>
    <mergeCell ref="E18:E19"/>
    <mergeCell ref="F18:F19"/>
    <mergeCell ref="W21:W22"/>
    <mergeCell ref="A13:A14"/>
    <mergeCell ref="B13:B14"/>
    <mergeCell ref="C13:C14"/>
    <mergeCell ref="D13:D14"/>
    <mergeCell ref="C8:F8"/>
    <mergeCell ref="A9:B9"/>
    <mergeCell ref="C9:F9"/>
    <mergeCell ref="A11:F11"/>
    <mergeCell ref="G11:N11"/>
    <mergeCell ref="O11:Y11"/>
    <mergeCell ref="AG3:AH3"/>
    <mergeCell ref="AI3:AK3"/>
    <mergeCell ref="A5:B5"/>
    <mergeCell ref="C5:F5"/>
    <mergeCell ref="A6:B6"/>
    <mergeCell ref="C6:F6"/>
    <mergeCell ref="O6:Y9"/>
    <mergeCell ref="A7:B7"/>
    <mergeCell ref="C7:F7"/>
    <mergeCell ref="A8:B8"/>
    <mergeCell ref="AI1:AK1"/>
    <mergeCell ref="C2:D2"/>
    <mergeCell ref="E2:T2"/>
    <mergeCell ref="U2:V2"/>
    <mergeCell ref="W2:Y2"/>
    <mergeCell ref="AG2:AH2"/>
    <mergeCell ref="AI2:AK2"/>
    <mergeCell ref="A1:B3"/>
    <mergeCell ref="C1:D1"/>
    <mergeCell ref="E1:T1"/>
    <mergeCell ref="U1:V1"/>
    <mergeCell ref="W1:Y1"/>
    <mergeCell ref="AG1:AH1"/>
    <mergeCell ref="C3:D3"/>
    <mergeCell ref="E3:T3"/>
    <mergeCell ref="U3:V3"/>
    <mergeCell ref="W3:Y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4"/>
  <sheetViews>
    <sheetView zoomScale="60" zoomScaleNormal="60" zoomScaleSheetLayoutView="100" workbookViewId="0">
      <selection activeCell="M13" sqref="M13:M14"/>
    </sheetView>
  </sheetViews>
  <sheetFormatPr baseColWidth="10" defaultColWidth="8.85546875" defaultRowHeight="16.5" x14ac:dyDescent="0.25"/>
  <cols>
    <col min="1" max="1" width="25" style="43" customWidth="1"/>
    <col min="2" max="2" width="16.28515625" style="43" customWidth="1"/>
    <col min="3" max="3" width="20.42578125" style="43" customWidth="1"/>
    <col min="4" max="4" width="22" style="43" customWidth="1"/>
    <col min="5" max="5" width="47.42578125" style="44" customWidth="1"/>
    <col min="6" max="6" width="23.140625" style="43" customWidth="1"/>
    <col min="7" max="10" width="15.42578125" style="43" customWidth="1"/>
    <col min="11" max="11" width="18.5703125" style="43" customWidth="1"/>
    <col min="12" max="14" width="15.42578125" style="43" customWidth="1"/>
    <col min="15" max="15" width="51" style="45" customWidth="1"/>
    <col min="16" max="16" width="39.7109375" style="46" customWidth="1"/>
    <col min="17" max="17" width="14.140625" style="45" customWidth="1"/>
    <col min="18" max="18" width="16.42578125" style="45" customWidth="1"/>
    <col min="19" max="19" width="17.28515625" style="45" customWidth="1"/>
    <col min="20" max="21" width="13.7109375" style="45" customWidth="1"/>
    <col min="22" max="22" width="21.140625" style="45" customWidth="1"/>
    <col min="23" max="23" width="25.140625" style="47" customWidth="1"/>
    <col min="24" max="24" width="19.85546875" style="46" customWidth="1"/>
    <col min="25" max="25" width="22" style="43" customWidth="1"/>
    <col min="26" max="26" width="23" style="43" customWidth="1"/>
    <col min="27" max="27" width="35.28515625" style="43" customWidth="1"/>
    <col min="28" max="28" width="17.85546875" style="43" customWidth="1"/>
    <col min="29" max="30" width="9.42578125" style="43" customWidth="1"/>
    <col min="31" max="16384" width="8.85546875" style="43"/>
  </cols>
  <sheetData>
    <row r="1" spans="1:50" s="1" customFormat="1" ht="21" customHeight="1" x14ac:dyDescent="0.25">
      <c r="A1" s="814"/>
      <c r="B1" s="815"/>
      <c r="C1" s="791" t="s">
        <v>0</v>
      </c>
      <c r="D1" s="793"/>
      <c r="E1" s="975" t="s">
        <v>1</v>
      </c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604" t="s">
        <v>2</v>
      </c>
      <c r="V1" s="604"/>
      <c r="W1" s="605" t="s">
        <v>3</v>
      </c>
      <c r="X1" s="606"/>
      <c r="Y1" s="607"/>
      <c r="AH1" s="1107"/>
      <c r="AI1" s="1107"/>
      <c r="AJ1" s="962"/>
      <c r="AK1" s="962"/>
      <c r="AL1" s="962"/>
    </row>
    <row r="2" spans="1:50" s="1" customFormat="1" ht="21" customHeight="1" x14ac:dyDescent="0.25">
      <c r="A2" s="816"/>
      <c r="B2" s="817"/>
      <c r="C2" s="791" t="s">
        <v>4</v>
      </c>
      <c r="D2" s="793"/>
      <c r="E2" s="972" t="s">
        <v>5</v>
      </c>
      <c r="F2" s="972"/>
      <c r="G2" s="972"/>
      <c r="H2" s="972"/>
      <c r="I2" s="972"/>
      <c r="J2" s="972"/>
      <c r="K2" s="972"/>
      <c r="L2" s="972"/>
      <c r="M2" s="972"/>
      <c r="N2" s="972"/>
      <c r="O2" s="972"/>
      <c r="P2" s="972"/>
      <c r="Q2" s="972"/>
      <c r="R2" s="972"/>
      <c r="S2" s="972"/>
      <c r="T2" s="972"/>
      <c r="U2" s="604" t="s">
        <v>6</v>
      </c>
      <c r="V2" s="604"/>
      <c r="W2" s="605">
        <v>1</v>
      </c>
      <c r="X2" s="606"/>
      <c r="Y2" s="607"/>
      <c r="AH2" s="1107"/>
      <c r="AI2" s="1107"/>
      <c r="AJ2" s="1108"/>
      <c r="AK2" s="1108"/>
      <c r="AL2" s="1108"/>
    </row>
    <row r="3" spans="1:50" s="1" customFormat="1" ht="21" customHeight="1" x14ac:dyDescent="0.25">
      <c r="A3" s="818"/>
      <c r="B3" s="819"/>
      <c r="C3" s="791" t="s">
        <v>7</v>
      </c>
      <c r="D3" s="793"/>
      <c r="E3" s="972" t="s">
        <v>8</v>
      </c>
      <c r="F3" s="972"/>
      <c r="G3" s="972"/>
      <c r="H3" s="972"/>
      <c r="I3" s="972"/>
      <c r="J3" s="972"/>
      <c r="K3" s="972"/>
      <c r="L3" s="972"/>
      <c r="M3" s="972"/>
      <c r="N3" s="972"/>
      <c r="O3" s="972"/>
      <c r="P3" s="972"/>
      <c r="Q3" s="972"/>
      <c r="R3" s="972"/>
      <c r="S3" s="972"/>
      <c r="T3" s="972"/>
      <c r="U3" s="604" t="s">
        <v>9</v>
      </c>
      <c r="V3" s="604"/>
      <c r="W3" s="957">
        <v>43767</v>
      </c>
      <c r="X3" s="618"/>
      <c r="Y3" s="619"/>
      <c r="AH3" s="1107"/>
      <c r="AI3" s="1107"/>
      <c r="AJ3" s="1110"/>
      <c r="AK3" s="1108"/>
      <c r="AL3" s="1108"/>
    </row>
    <row r="4" spans="1:50" s="4" customFormat="1" ht="18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6"/>
      <c r="P4" s="2"/>
      <c r="Q4" s="2"/>
      <c r="R4" s="2"/>
      <c r="S4" s="2"/>
      <c r="T4" s="2"/>
      <c r="U4" s="2"/>
      <c r="V4" s="2"/>
      <c r="W4" s="37"/>
      <c r="X4" s="9"/>
      <c r="Y4" s="2"/>
      <c r="Z4" s="2"/>
      <c r="AA4" s="2"/>
      <c r="AB4" s="2"/>
      <c r="AC4" s="2"/>
      <c r="AD4" s="2"/>
      <c r="AE4" s="2"/>
      <c r="AF4" s="2"/>
    </row>
    <row r="5" spans="1:50" s="4" customFormat="1" ht="18" customHeight="1" x14ac:dyDescent="0.25">
      <c r="A5" s="1109" t="s">
        <v>10</v>
      </c>
      <c r="B5" s="1109"/>
      <c r="C5" s="973">
        <v>2022</v>
      </c>
      <c r="D5" s="973"/>
      <c r="E5" s="973"/>
      <c r="F5" s="973"/>
      <c r="G5" s="5"/>
      <c r="H5" s="5"/>
      <c r="I5" s="5"/>
      <c r="J5" s="5"/>
      <c r="K5" s="5"/>
      <c r="L5" s="5"/>
      <c r="M5" s="5"/>
      <c r="N5" s="5"/>
      <c r="O5" s="36"/>
      <c r="P5" s="2"/>
      <c r="Q5" s="2"/>
      <c r="R5" s="2"/>
      <c r="S5" s="2"/>
      <c r="T5" s="2"/>
      <c r="U5" s="2"/>
      <c r="V5" s="2"/>
      <c r="W5" s="37"/>
      <c r="X5" s="9"/>
      <c r="Y5" s="2"/>
      <c r="Z5" s="2"/>
      <c r="AA5" s="2"/>
      <c r="AB5" s="2"/>
      <c r="AC5" s="2"/>
      <c r="AD5" s="2"/>
      <c r="AE5" s="2"/>
      <c r="AF5" s="2"/>
    </row>
    <row r="6" spans="1:50" s="4" customFormat="1" ht="18" customHeight="1" x14ac:dyDescent="0.25">
      <c r="A6" s="1109" t="s">
        <v>11</v>
      </c>
      <c r="B6" s="1109"/>
      <c r="C6" s="964" t="s">
        <v>622</v>
      </c>
      <c r="D6" s="964"/>
      <c r="E6" s="964"/>
      <c r="F6" s="964"/>
      <c r="G6" s="5"/>
      <c r="H6" s="5"/>
      <c r="I6" s="5"/>
      <c r="J6" s="5"/>
      <c r="K6" s="5"/>
      <c r="L6" s="5"/>
      <c r="M6" s="5"/>
      <c r="N6" s="5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19"/>
      <c r="AA6" s="19"/>
      <c r="AB6" s="19"/>
      <c r="AC6" s="19"/>
      <c r="AD6" s="19"/>
      <c r="AE6" s="19"/>
      <c r="AF6" s="19"/>
    </row>
    <row r="7" spans="1:50" s="4" customFormat="1" ht="18" customHeight="1" x14ac:dyDescent="0.25">
      <c r="A7" s="1109" t="s">
        <v>13</v>
      </c>
      <c r="B7" s="1109"/>
      <c r="C7" s="964" t="s">
        <v>623</v>
      </c>
      <c r="D7" s="964"/>
      <c r="E7" s="964"/>
      <c r="F7" s="964"/>
      <c r="G7" s="5"/>
      <c r="H7" s="5"/>
      <c r="I7" s="5"/>
      <c r="J7" s="5"/>
      <c r="K7" s="5"/>
      <c r="L7" s="5"/>
      <c r="M7" s="5"/>
      <c r="N7" s="5"/>
      <c r="O7" s="810"/>
      <c r="P7" s="810"/>
      <c r="Q7" s="810"/>
      <c r="R7" s="810"/>
      <c r="S7" s="810"/>
      <c r="T7" s="810"/>
      <c r="U7" s="810"/>
      <c r="V7" s="810"/>
      <c r="W7" s="810"/>
      <c r="X7" s="810"/>
      <c r="Y7" s="810"/>
      <c r="Z7" s="19"/>
      <c r="AA7" s="19"/>
      <c r="AB7" s="19"/>
      <c r="AC7" s="19"/>
      <c r="AD7" s="19"/>
      <c r="AE7" s="19"/>
      <c r="AF7" s="19"/>
    </row>
    <row r="8" spans="1:50" s="4" customFormat="1" ht="18" customHeight="1" x14ac:dyDescent="0.25">
      <c r="A8" s="1109" t="s">
        <v>15</v>
      </c>
      <c r="B8" s="1109"/>
      <c r="C8" s="964" t="s">
        <v>624</v>
      </c>
      <c r="D8" s="964"/>
      <c r="E8" s="964"/>
      <c r="F8" s="964"/>
      <c r="G8" s="5"/>
      <c r="H8" s="5"/>
      <c r="I8" s="5"/>
      <c r="J8" s="5"/>
      <c r="K8" s="5"/>
      <c r="L8" s="5"/>
      <c r="M8" s="5"/>
      <c r="N8" s="5"/>
      <c r="O8" s="810"/>
      <c r="P8" s="810"/>
      <c r="Q8" s="810"/>
      <c r="R8" s="810"/>
      <c r="S8" s="810"/>
      <c r="T8" s="810"/>
      <c r="U8" s="810"/>
      <c r="V8" s="810"/>
      <c r="W8" s="810"/>
      <c r="X8" s="810"/>
      <c r="Y8" s="810"/>
      <c r="Z8" s="19"/>
      <c r="AA8" s="19"/>
      <c r="AB8" s="19"/>
      <c r="AC8" s="19"/>
      <c r="AD8" s="19"/>
      <c r="AE8" s="19"/>
      <c r="AF8" s="19"/>
    </row>
    <row r="9" spans="1:50" s="4" customFormat="1" ht="18" customHeight="1" x14ac:dyDescent="0.25">
      <c r="A9" s="1109" t="s">
        <v>17</v>
      </c>
      <c r="B9" s="1109"/>
      <c r="C9" s="965" t="s">
        <v>625</v>
      </c>
      <c r="D9" s="965"/>
      <c r="E9" s="965"/>
      <c r="F9" s="965"/>
      <c r="G9" s="5"/>
      <c r="H9" s="5"/>
      <c r="I9" s="5"/>
      <c r="J9" s="5"/>
      <c r="K9" s="5"/>
      <c r="L9" s="5"/>
      <c r="M9" s="5"/>
      <c r="N9" s="5"/>
      <c r="O9" s="810"/>
      <c r="P9" s="810"/>
      <c r="Q9" s="810"/>
      <c r="R9" s="810"/>
      <c r="S9" s="810"/>
      <c r="T9" s="810"/>
      <c r="U9" s="810"/>
      <c r="V9" s="810"/>
      <c r="W9" s="810"/>
      <c r="X9" s="810"/>
      <c r="Y9" s="810"/>
      <c r="Z9" s="19"/>
      <c r="AA9" s="19"/>
      <c r="AB9" s="19"/>
      <c r="AC9" s="19"/>
      <c r="AD9" s="19"/>
      <c r="AE9" s="19"/>
      <c r="AF9" s="19"/>
    </row>
    <row r="10" spans="1:50" s="4" customFormat="1" ht="18" customHeight="1" thickBot="1" x14ac:dyDescent="0.3">
      <c r="A10" s="6"/>
      <c r="B10" s="6"/>
      <c r="C10" s="12"/>
      <c r="D10" s="12"/>
      <c r="E10" s="12"/>
      <c r="F10" s="12"/>
      <c r="G10" s="1234"/>
      <c r="H10" s="1234"/>
      <c r="I10" s="1234"/>
      <c r="J10" s="1234"/>
      <c r="K10" s="1234"/>
      <c r="L10" s="1234"/>
      <c r="M10" s="1234"/>
      <c r="N10" s="1234"/>
      <c r="P10" s="12"/>
      <c r="Q10" s="12"/>
      <c r="R10" s="12"/>
      <c r="S10" s="3"/>
      <c r="T10" s="3"/>
      <c r="U10" s="3"/>
      <c r="V10" s="3"/>
      <c r="W10" s="37"/>
      <c r="X10" s="9"/>
      <c r="Y10" s="3"/>
      <c r="Z10" s="19"/>
      <c r="AA10" s="19"/>
      <c r="AB10" s="19"/>
      <c r="AC10" s="19"/>
      <c r="AD10" s="19"/>
      <c r="AE10" s="19"/>
      <c r="AF10" s="19"/>
    </row>
    <row r="11" spans="1:50" s="4" customFormat="1" ht="30" customHeight="1" x14ac:dyDescent="0.25">
      <c r="A11" s="966" t="s">
        <v>19</v>
      </c>
      <c r="B11" s="967"/>
      <c r="C11" s="967"/>
      <c r="D11" s="967"/>
      <c r="E11" s="967"/>
      <c r="F11" s="968"/>
      <c r="G11" s="969" t="s">
        <v>20</v>
      </c>
      <c r="H11" s="970"/>
      <c r="I11" s="970"/>
      <c r="J11" s="970"/>
      <c r="K11" s="970"/>
      <c r="L11" s="970"/>
      <c r="M11" s="970"/>
      <c r="N11" s="971"/>
      <c r="O11" s="976" t="s">
        <v>21</v>
      </c>
      <c r="P11" s="977"/>
      <c r="Q11" s="977"/>
      <c r="R11" s="977"/>
      <c r="S11" s="977"/>
      <c r="T11" s="977"/>
      <c r="U11" s="977"/>
      <c r="V11" s="977"/>
      <c r="W11" s="977"/>
      <c r="X11" s="977"/>
      <c r="Y11" s="978"/>
      <c r="Z11" s="19"/>
      <c r="AA11" s="19"/>
      <c r="AB11" s="19"/>
      <c r="AC11" s="19"/>
      <c r="AD11" s="19"/>
      <c r="AE11" s="19"/>
      <c r="AF11" s="19"/>
    </row>
    <row r="12" spans="1:50" s="4" customFormat="1" ht="48.75" customHeight="1" thickBot="1" x14ac:dyDescent="0.3">
      <c r="A12" s="544" t="s">
        <v>22</v>
      </c>
      <c r="B12" s="545" t="s">
        <v>23</v>
      </c>
      <c r="C12" s="546" t="s">
        <v>24</v>
      </c>
      <c r="D12" s="546" t="s">
        <v>407</v>
      </c>
      <c r="E12" s="546" t="s">
        <v>26</v>
      </c>
      <c r="F12" s="547" t="s">
        <v>534</v>
      </c>
      <c r="G12" s="542" t="s">
        <v>27</v>
      </c>
      <c r="H12" s="543" t="s">
        <v>28</v>
      </c>
      <c r="I12" s="543" t="s">
        <v>29</v>
      </c>
      <c r="J12" s="543" t="s">
        <v>30</v>
      </c>
      <c r="K12" s="538" t="s">
        <v>31</v>
      </c>
      <c r="L12" s="543" t="s">
        <v>32</v>
      </c>
      <c r="M12" s="538" t="s">
        <v>33</v>
      </c>
      <c r="N12" s="539" t="s">
        <v>34</v>
      </c>
      <c r="O12" s="540" t="s">
        <v>35</v>
      </c>
      <c r="P12" s="464" t="s">
        <v>36</v>
      </c>
      <c r="Q12" s="464" t="s">
        <v>37</v>
      </c>
      <c r="R12" s="475" t="s">
        <v>38</v>
      </c>
      <c r="S12" s="464" t="s">
        <v>39</v>
      </c>
      <c r="T12" s="464" t="s">
        <v>40</v>
      </c>
      <c r="U12" s="464" t="s">
        <v>41</v>
      </c>
      <c r="V12" s="464" t="s">
        <v>42</v>
      </c>
      <c r="W12" s="1339" t="s">
        <v>43</v>
      </c>
      <c r="X12" s="464" t="s">
        <v>44</v>
      </c>
      <c r="Y12" s="473" t="s">
        <v>45</v>
      </c>
    </row>
    <row r="13" spans="1:50" s="38" customFormat="1" ht="30" customHeight="1" x14ac:dyDescent="0.25">
      <c r="A13" s="1111" t="s">
        <v>626</v>
      </c>
      <c r="B13" s="1114" t="s">
        <v>627</v>
      </c>
      <c r="C13" s="1114" t="s">
        <v>628</v>
      </c>
      <c r="D13" s="1116">
        <v>10</v>
      </c>
      <c r="E13" s="1118" t="s">
        <v>629</v>
      </c>
      <c r="F13" s="1092">
        <v>443926667</v>
      </c>
      <c r="G13" s="1030" t="s">
        <v>52</v>
      </c>
      <c r="H13" s="1039" t="s">
        <v>52</v>
      </c>
      <c r="I13" s="1039" t="s">
        <v>52</v>
      </c>
      <c r="J13" s="1039" t="s">
        <v>52</v>
      </c>
      <c r="K13" s="1039" t="s">
        <v>52</v>
      </c>
      <c r="L13" s="1039" t="s">
        <v>52</v>
      </c>
      <c r="M13" s="1039" t="s">
        <v>52</v>
      </c>
      <c r="N13" s="1097" t="s">
        <v>52</v>
      </c>
      <c r="O13" s="185" t="s">
        <v>630</v>
      </c>
      <c r="P13" s="98" t="s">
        <v>631</v>
      </c>
      <c r="Q13" s="220" t="s">
        <v>55</v>
      </c>
      <c r="R13" s="193">
        <v>1</v>
      </c>
      <c r="S13" s="220" t="s">
        <v>153</v>
      </c>
      <c r="T13" s="222">
        <v>44563</v>
      </c>
      <c r="U13" s="222">
        <v>44926</v>
      </c>
      <c r="V13" s="220" t="s">
        <v>57</v>
      </c>
      <c r="W13" s="1126">
        <v>443926667</v>
      </c>
      <c r="X13" s="1120" t="s">
        <v>66</v>
      </c>
      <c r="Y13" s="221" t="s">
        <v>632</v>
      </c>
      <c r="Z13" s="12"/>
      <c r="AA13" s="9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s="38" customFormat="1" ht="43.5" customHeight="1" thickBot="1" x14ac:dyDescent="0.3">
      <c r="A14" s="1112"/>
      <c r="B14" s="1115"/>
      <c r="C14" s="1115"/>
      <c r="D14" s="1117"/>
      <c r="E14" s="1119"/>
      <c r="F14" s="1093"/>
      <c r="G14" s="1032"/>
      <c r="H14" s="1041"/>
      <c r="I14" s="1041"/>
      <c r="J14" s="1041"/>
      <c r="K14" s="1041"/>
      <c r="L14" s="1041"/>
      <c r="M14" s="1041"/>
      <c r="N14" s="1099"/>
      <c r="O14" s="187" t="s">
        <v>633</v>
      </c>
      <c r="P14" s="112" t="s">
        <v>634</v>
      </c>
      <c r="Q14" s="112" t="s">
        <v>143</v>
      </c>
      <c r="R14" s="223">
        <v>1</v>
      </c>
      <c r="S14" s="112" t="s">
        <v>153</v>
      </c>
      <c r="T14" s="155">
        <v>44563</v>
      </c>
      <c r="U14" s="155">
        <v>44925</v>
      </c>
      <c r="V14" s="112" t="s">
        <v>57</v>
      </c>
      <c r="W14" s="1127"/>
      <c r="X14" s="1121"/>
      <c r="Y14" s="219" t="s">
        <v>632</v>
      </c>
      <c r="Z14" s="12"/>
      <c r="AA14" s="9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s="38" customFormat="1" ht="33.75" customHeight="1" x14ac:dyDescent="0.25">
      <c r="A15" s="1112"/>
      <c r="B15" s="1115"/>
      <c r="C15" s="1115"/>
      <c r="D15" s="1117"/>
      <c r="E15" s="1114" t="s">
        <v>635</v>
      </c>
      <c r="F15" s="1123">
        <v>949196403</v>
      </c>
      <c r="G15" s="1105" t="s">
        <v>52</v>
      </c>
      <c r="H15" s="1103" t="s">
        <v>52</v>
      </c>
      <c r="I15" s="1103" t="s">
        <v>52</v>
      </c>
      <c r="J15" s="1103" t="s">
        <v>52</v>
      </c>
      <c r="K15" s="1103" t="s">
        <v>52</v>
      </c>
      <c r="L15" s="1103" t="s">
        <v>52</v>
      </c>
      <c r="M15" s="1103" t="s">
        <v>52</v>
      </c>
      <c r="N15" s="1128" t="s">
        <v>52</v>
      </c>
      <c r="O15" s="183" t="s">
        <v>636</v>
      </c>
      <c r="P15" s="80" t="s">
        <v>637</v>
      </c>
      <c r="Q15" s="80" t="s">
        <v>638</v>
      </c>
      <c r="R15" s="80">
        <v>1</v>
      </c>
      <c r="S15" s="80" t="s">
        <v>153</v>
      </c>
      <c r="T15" s="174">
        <v>44621</v>
      </c>
      <c r="U15" s="174">
        <v>44926</v>
      </c>
      <c r="V15" s="928" t="s">
        <v>57</v>
      </c>
      <c r="W15" s="1146">
        <v>463057107</v>
      </c>
      <c r="X15" s="1149" t="s">
        <v>66</v>
      </c>
      <c r="Y15" s="1155" t="s">
        <v>639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s="38" customFormat="1" ht="33.75" customHeight="1" x14ac:dyDescent="0.25">
      <c r="A16" s="1112"/>
      <c r="B16" s="1115"/>
      <c r="C16" s="1115"/>
      <c r="D16" s="1117"/>
      <c r="E16" s="1115"/>
      <c r="F16" s="1124"/>
      <c r="G16" s="1031"/>
      <c r="H16" s="1040"/>
      <c r="I16" s="1040"/>
      <c r="J16" s="1040"/>
      <c r="K16" s="1040"/>
      <c r="L16" s="1040"/>
      <c r="M16" s="1040"/>
      <c r="N16" s="1098"/>
      <c r="O16" s="186" t="s">
        <v>640</v>
      </c>
      <c r="P16" s="15" t="s">
        <v>641</v>
      </c>
      <c r="Q16" s="15" t="s">
        <v>638</v>
      </c>
      <c r="R16" s="15">
        <v>7</v>
      </c>
      <c r="S16" s="15" t="s">
        <v>56</v>
      </c>
      <c r="T16" s="51">
        <v>44563</v>
      </c>
      <c r="U16" s="51">
        <v>44926</v>
      </c>
      <c r="V16" s="920"/>
      <c r="W16" s="1145"/>
      <c r="X16" s="1143"/>
      <c r="Y16" s="1153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s="38" customFormat="1" ht="33.75" customHeight="1" x14ac:dyDescent="0.25">
      <c r="A17" s="1112"/>
      <c r="B17" s="1115"/>
      <c r="C17" s="1115"/>
      <c r="D17" s="1117"/>
      <c r="E17" s="1115"/>
      <c r="F17" s="1124"/>
      <c r="G17" s="1031"/>
      <c r="H17" s="1040"/>
      <c r="I17" s="1040"/>
      <c r="J17" s="1040"/>
      <c r="K17" s="1040"/>
      <c r="L17" s="1040"/>
      <c r="M17" s="1040"/>
      <c r="N17" s="1098"/>
      <c r="O17" s="186" t="s">
        <v>642</v>
      </c>
      <c r="P17" s="15" t="s">
        <v>643</v>
      </c>
      <c r="Q17" s="15" t="s">
        <v>55</v>
      </c>
      <c r="R17" s="39">
        <v>2</v>
      </c>
      <c r="S17" s="15" t="s">
        <v>88</v>
      </c>
      <c r="T17" s="51">
        <v>44563</v>
      </c>
      <c r="U17" s="51">
        <v>44926</v>
      </c>
      <c r="V17" s="15" t="s">
        <v>57</v>
      </c>
      <c r="W17" s="528">
        <v>70380000</v>
      </c>
      <c r="X17" s="21" t="s">
        <v>66</v>
      </c>
      <c r="Y17" s="149" t="s">
        <v>639</v>
      </c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s="38" customFormat="1" ht="33.75" customHeight="1" x14ac:dyDescent="0.25">
      <c r="A18" s="1112"/>
      <c r="B18" s="1115"/>
      <c r="C18" s="1115"/>
      <c r="D18" s="1117"/>
      <c r="E18" s="1115"/>
      <c r="F18" s="1124"/>
      <c r="G18" s="1031"/>
      <c r="H18" s="1040"/>
      <c r="I18" s="1040"/>
      <c r="J18" s="1040"/>
      <c r="K18" s="1040"/>
      <c r="L18" s="1040"/>
      <c r="M18" s="1040"/>
      <c r="N18" s="1098"/>
      <c r="O18" s="186" t="s">
        <v>644</v>
      </c>
      <c r="P18" s="15" t="s">
        <v>645</v>
      </c>
      <c r="Q18" s="15" t="s">
        <v>143</v>
      </c>
      <c r="R18" s="20">
        <v>1</v>
      </c>
      <c r="S18" s="15" t="s">
        <v>56</v>
      </c>
      <c r="T18" s="51">
        <v>44563</v>
      </c>
      <c r="U18" s="51">
        <v>44926</v>
      </c>
      <c r="V18" s="920" t="s">
        <v>57</v>
      </c>
      <c r="W18" s="1145">
        <v>415759296</v>
      </c>
      <c r="X18" s="1143" t="s">
        <v>66</v>
      </c>
      <c r="Y18" s="1153" t="s">
        <v>639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s="38" customFormat="1" ht="33.75" customHeight="1" x14ac:dyDescent="0.25">
      <c r="A19" s="1112"/>
      <c r="B19" s="1115"/>
      <c r="C19" s="1115"/>
      <c r="D19" s="1117"/>
      <c r="E19" s="1115"/>
      <c r="F19" s="1124"/>
      <c r="G19" s="1031"/>
      <c r="H19" s="1040"/>
      <c r="I19" s="1040"/>
      <c r="J19" s="1040"/>
      <c r="K19" s="1040"/>
      <c r="L19" s="1040"/>
      <c r="M19" s="1040"/>
      <c r="N19" s="1098"/>
      <c r="O19" s="186" t="s">
        <v>646</v>
      </c>
      <c r="P19" s="15" t="s">
        <v>647</v>
      </c>
      <c r="Q19" s="15" t="s">
        <v>55</v>
      </c>
      <c r="R19" s="39">
        <v>4</v>
      </c>
      <c r="S19" s="15" t="s">
        <v>56</v>
      </c>
      <c r="T19" s="51">
        <v>44563</v>
      </c>
      <c r="U19" s="51">
        <v>44926</v>
      </c>
      <c r="V19" s="920"/>
      <c r="W19" s="1145"/>
      <c r="X19" s="1143"/>
      <c r="Y19" s="1153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s="38" customFormat="1" ht="135.75" customHeight="1" thickBot="1" x14ac:dyDescent="0.3">
      <c r="A20" s="1112"/>
      <c r="B20" s="1115"/>
      <c r="C20" s="1115"/>
      <c r="D20" s="1117"/>
      <c r="E20" s="1122"/>
      <c r="F20" s="1125"/>
      <c r="G20" s="1106"/>
      <c r="H20" s="1104"/>
      <c r="I20" s="1104"/>
      <c r="J20" s="1104"/>
      <c r="K20" s="1104"/>
      <c r="L20" s="1104"/>
      <c r="M20" s="1104"/>
      <c r="N20" s="1129"/>
      <c r="O20" s="184" t="s">
        <v>648</v>
      </c>
      <c r="P20" s="169" t="s">
        <v>649</v>
      </c>
      <c r="Q20" s="169" t="s">
        <v>638</v>
      </c>
      <c r="R20" s="169">
        <v>8</v>
      </c>
      <c r="S20" s="169" t="s">
        <v>112</v>
      </c>
      <c r="T20" s="170">
        <v>44563</v>
      </c>
      <c r="U20" s="170">
        <v>44926</v>
      </c>
      <c r="V20" s="910"/>
      <c r="W20" s="1151"/>
      <c r="X20" s="1144"/>
      <c r="Y20" s="1154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s="10" customFormat="1" ht="32.25" customHeight="1" x14ac:dyDescent="0.25">
      <c r="A21" s="1112"/>
      <c r="B21" s="1115"/>
      <c r="C21" s="1115"/>
      <c r="D21" s="1117"/>
      <c r="E21" s="1118" t="s">
        <v>650</v>
      </c>
      <c r="F21" s="1212">
        <v>1045829094</v>
      </c>
      <c r="G21" s="1030" t="s">
        <v>52</v>
      </c>
      <c r="H21" s="1039" t="s">
        <v>52</v>
      </c>
      <c r="I21" s="1039" t="s">
        <v>52</v>
      </c>
      <c r="J21" s="1039" t="s">
        <v>52</v>
      </c>
      <c r="K21" s="1039" t="s">
        <v>52</v>
      </c>
      <c r="L21" s="1039" t="s">
        <v>52</v>
      </c>
      <c r="M21" s="1039" t="s">
        <v>52</v>
      </c>
      <c r="N21" s="1097" t="s">
        <v>52</v>
      </c>
      <c r="O21" s="188" t="s">
        <v>651</v>
      </c>
      <c r="P21" s="98" t="s">
        <v>652</v>
      </c>
      <c r="Q21" s="98" t="s">
        <v>55</v>
      </c>
      <c r="R21" s="176">
        <v>50</v>
      </c>
      <c r="S21" s="98" t="s">
        <v>112</v>
      </c>
      <c r="T21" s="177">
        <v>44563</v>
      </c>
      <c r="U21" s="177">
        <v>44926</v>
      </c>
      <c r="V21" s="1014" t="s">
        <v>57</v>
      </c>
      <c r="W21" s="1100">
        <v>1045829094</v>
      </c>
      <c r="X21" s="1130" t="s">
        <v>66</v>
      </c>
      <c r="Y21" s="1015" t="s">
        <v>653</v>
      </c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s="10" customFormat="1" ht="32.25" customHeight="1" x14ac:dyDescent="0.25">
      <c r="A22" s="1112"/>
      <c r="B22" s="1115"/>
      <c r="C22" s="1115"/>
      <c r="D22" s="1117"/>
      <c r="E22" s="1115"/>
      <c r="F22" s="1165"/>
      <c r="G22" s="1031"/>
      <c r="H22" s="1040"/>
      <c r="I22" s="1040"/>
      <c r="J22" s="1040"/>
      <c r="K22" s="1040"/>
      <c r="L22" s="1040"/>
      <c r="M22" s="1040"/>
      <c r="N22" s="1098"/>
      <c r="O22" s="141" t="s">
        <v>654</v>
      </c>
      <c r="P22" s="14" t="s">
        <v>655</v>
      </c>
      <c r="Q22" s="14" t="s">
        <v>55</v>
      </c>
      <c r="R22" s="40">
        <v>185</v>
      </c>
      <c r="S22" s="14" t="s">
        <v>112</v>
      </c>
      <c r="T22" s="50">
        <v>44563</v>
      </c>
      <c r="U22" s="50">
        <v>44926</v>
      </c>
      <c r="V22" s="1001"/>
      <c r="W22" s="1101"/>
      <c r="X22" s="1131"/>
      <c r="Y22" s="100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s="10" customFormat="1" ht="32.25" customHeight="1" x14ac:dyDescent="0.25">
      <c r="A23" s="1112"/>
      <c r="B23" s="1115"/>
      <c r="C23" s="1115"/>
      <c r="D23" s="1117"/>
      <c r="E23" s="1115"/>
      <c r="F23" s="1165"/>
      <c r="G23" s="1031"/>
      <c r="H23" s="1040"/>
      <c r="I23" s="1040"/>
      <c r="J23" s="1040"/>
      <c r="K23" s="1040"/>
      <c r="L23" s="1040"/>
      <c r="M23" s="1040"/>
      <c r="N23" s="1098"/>
      <c r="O23" s="141" t="s">
        <v>656</v>
      </c>
      <c r="P23" s="14" t="s">
        <v>657</v>
      </c>
      <c r="Q23" s="14" t="s">
        <v>55</v>
      </c>
      <c r="R23" s="40">
        <v>35</v>
      </c>
      <c r="S23" s="14" t="s">
        <v>112</v>
      </c>
      <c r="T23" s="50">
        <v>44563</v>
      </c>
      <c r="U23" s="50">
        <v>44926</v>
      </c>
      <c r="V23" s="1001"/>
      <c r="W23" s="1101"/>
      <c r="X23" s="1131"/>
      <c r="Y23" s="100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s="10" customFormat="1" ht="45.75" customHeight="1" x14ac:dyDescent="0.25">
      <c r="A24" s="1112"/>
      <c r="B24" s="1115"/>
      <c r="C24" s="1115"/>
      <c r="D24" s="1117"/>
      <c r="E24" s="1115"/>
      <c r="F24" s="1165"/>
      <c r="G24" s="1031"/>
      <c r="H24" s="1040"/>
      <c r="I24" s="1040"/>
      <c r="J24" s="1040"/>
      <c r="K24" s="1040"/>
      <c r="L24" s="1040"/>
      <c r="M24" s="1040"/>
      <c r="N24" s="1098"/>
      <c r="O24" s="141" t="s">
        <v>658</v>
      </c>
      <c r="P24" s="14" t="s">
        <v>659</v>
      </c>
      <c r="Q24" s="14" t="s">
        <v>55</v>
      </c>
      <c r="R24" s="40">
        <v>90</v>
      </c>
      <c r="S24" s="14" t="s">
        <v>112</v>
      </c>
      <c r="T24" s="50">
        <v>44563</v>
      </c>
      <c r="U24" s="50">
        <v>44926</v>
      </c>
      <c r="V24" s="1001"/>
      <c r="W24" s="1101"/>
      <c r="X24" s="1131"/>
      <c r="Y24" s="100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s="10" customFormat="1" ht="32.25" customHeight="1" x14ac:dyDescent="0.25">
      <c r="A25" s="1112"/>
      <c r="B25" s="1115"/>
      <c r="C25" s="1115"/>
      <c r="D25" s="1117"/>
      <c r="E25" s="1115"/>
      <c r="F25" s="1165"/>
      <c r="G25" s="1031"/>
      <c r="H25" s="1040"/>
      <c r="I25" s="1040"/>
      <c r="J25" s="1040"/>
      <c r="K25" s="1040"/>
      <c r="L25" s="1040"/>
      <c r="M25" s="1040"/>
      <c r="N25" s="1098"/>
      <c r="O25" s="141" t="s">
        <v>660</v>
      </c>
      <c r="P25" s="14" t="s">
        <v>661</v>
      </c>
      <c r="Q25" s="14" t="s">
        <v>55</v>
      </c>
      <c r="R25" s="40">
        <v>300</v>
      </c>
      <c r="S25" s="14" t="s">
        <v>112</v>
      </c>
      <c r="T25" s="50">
        <v>44563</v>
      </c>
      <c r="U25" s="50">
        <v>44926</v>
      </c>
      <c r="V25" s="1001"/>
      <c r="W25" s="1101"/>
      <c r="X25" s="1131"/>
      <c r="Y25" s="100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s="10" customFormat="1" ht="32.25" customHeight="1" x14ac:dyDescent="0.25">
      <c r="A26" s="1112"/>
      <c r="B26" s="1115"/>
      <c r="C26" s="1115"/>
      <c r="D26" s="1117"/>
      <c r="E26" s="1115"/>
      <c r="F26" s="1165"/>
      <c r="G26" s="1031"/>
      <c r="H26" s="1040"/>
      <c r="I26" s="1040"/>
      <c r="J26" s="1040"/>
      <c r="K26" s="1040"/>
      <c r="L26" s="1040"/>
      <c r="M26" s="1040"/>
      <c r="N26" s="1098"/>
      <c r="O26" s="141" t="s">
        <v>662</v>
      </c>
      <c r="P26" s="14" t="s">
        <v>663</v>
      </c>
      <c r="Q26" s="14" t="s">
        <v>55</v>
      </c>
      <c r="R26" s="40">
        <v>1</v>
      </c>
      <c r="S26" s="14" t="s">
        <v>153</v>
      </c>
      <c r="T26" s="50">
        <v>44563</v>
      </c>
      <c r="U26" s="50">
        <v>44926</v>
      </c>
      <c r="V26" s="1001"/>
      <c r="W26" s="1101"/>
      <c r="X26" s="1131"/>
      <c r="Y26" s="100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s="10" customFormat="1" ht="32.25" customHeight="1" x14ac:dyDescent="0.25">
      <c r="A27" s="1112"/>
      <c r="B27" s="1115"/>
      <c r="C27" s="1115"/>
      <c r="D27" s="1117"/>
      <c r="E27" s="1115"/>
      <c r="F27" s="1165"/>
      <c r="G27" s="1031"/>
      <c r="H27" s="1040"/>
      <c r="I27" s="1040"/>
      <c r="J27" s="1040"/>
      <c r="K27" s="1040"/>
      <c r="L27" s="1040"/>
      <c r="M27" s="1040"/>
      <c r="N27" s="1098"/>
      <c r="O27" s="141" t="s">
        <v>664</v>
      </c>
      <c r="P27" s="14" t="s">
        <v>665</v>
      </c>
      <c r="Q27" s="14" t="s">
        <v>55</v>
      </c>
      <c r="R27" s="40">
        <v>56</v>
      </c>
      <c r="S27" s="14" t="s">
        <v>112</v>
      </c>
      <c r="T27" s="50">
        <v>44563</v>
      </c>
      <c r="U27" s="50">
        <v>44926</v>
      </c>
      <c r="V27" s="1001"/>
      <c r="W27" s="1101"/>
      <c r="X27" s="1131"/>
      <c r="Y27" s="1002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s="10" customFormat="1" ht="32.25" customHeight="1" thickBot="1" x14ac:dyDescent="0.3">
      <c r="A28" s="1112"/>
      <c r="B28" s="1115"/>
      <c r="C28" s="1115"/>
      <c r="D28" s="1117"/>
      <c r="E28" s="1119"/>
      <c r="F28" s="1213"/>
      <c r="G28" s="1032"/>
      <c r="H28" s="1041"/>
      <c r="I28" s="1041"/>
      <c r="J28" s="1041"/>
      <c r="K28" s="1041"/>
      <c r="L28" s="1041"/>
      <c r="M28" s="1041"/>
      <c r="N28" s="1099"/>
      <c r="O28" s="189" t="s">
        <v>666</v>
      </c>
      <c r="P28" s="110" t="s">
        <v>667</v>
      </c>
      <c r="Q28" s="110" t="s">
        <v>55</v>
      </c>
      <c r="R28" s="178">
        <v>12</v>
      </c>
      <c r="S28" s="110" t="s">
        <v>112</v>
      </c>
      <c r="T28" s="154">
        <v>44563</v>
      </c>
      <c r="U28" s="154">
        <v>44926</v>
      </c>
      <c r="V28" s="1009"/>
      <c r="W28" s="1102"/>
      <c r="X28" s="1132"/>
      <c r="Y28" s="1016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s="10" customFormat="1" ht="52.5" customHeight="1" x14ac:dyDescent="0.25">
      <c r="A29" s="1112"/>
      <c r="B29" s="1115" t="s">
        <v>668</v>
      </c>
      <c r="C29" s="1115" t="s">
        <v>669</v>
      </c>
      <c r="D29" s="1117">
        <v>400</v>
      </c>
      <c r="E29" s="1114" t="s">
        <v>670</v>
      </c>
      <c r="F29" s="1214">
        <v>398502259</v>
      </c>
      <c r="G29" s="1105" t="s">
        <v>52</v>
      </c>
      <c r="H29" s="1103" t="s">
        <v>52</v>
      </c>
      <c r="I29" s="1103" t="s">
        <v>52</v>
      </c>
      <c r="J29" s="1103" t="s">
        <v>52</v>
      </c>
      <c r="K29" s="1103" t="s">
        <v>52</v>
      </c>
      <c r="L29" s="1103" t="s">
        <v>52</v>
      </c>
      <c r="M29" s="1103" t="s">
        <v>52</v>
      </c>
      <c r="N29" s="1128" t="s">
        <v>52</v>
      </c>
      <c r="O29" s="183" t="s">
        <v>671</v>
      </c>
      <c r="P29" s="80" t="s">
        <v>672</v>
      </c>
      <c r="Q29" s="80" t="s">
        <v>55</v>
      </c>
      <c r="R29" s="80">
        <v>1</v>
      </c>
      <c r="S29" s="80" t="s">
        <v>153</v>
      </c>
      <c r="T29" s="174">
        <v>44563</v>
      </c>
      <c r="U29" s="174">
        <v>44592</v>
      </c>
      <c r="V29" s="928" t="s">
        <v>57</v>
      </c>
      <c r="W29" s="1146">
        <v>398502259</v>
      </c>
      <c r="X29" s="76" t="s">
        <v>66</v>
      </c>
      <c r="Y29" s="175" t="s">
        <v>673</v>
      </c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s="10" customFormat="1" ht="52.5" customHeight="1" thickBot="1" x14ac:dyDescent="0.3">
      <c r="A30" s="1112"/>
      <c r="B30" s="1115"/>
      <c r="C30" s="1115"/>
      <c r="D30" s="1117"/>
      <c r="E30" s="1122"/>
      <c r="F30" s="1215"/>
      <c r="G30" s="1106"/>
      <c r="H30" s="1104"/>
      <c r="I30" s="1104"/>
      <c r="J30" s="1104"/>
      <c r="K30" s="1104"/>
      <c r="L30" s="1104"/>
      <c r="M30" s="1104"/>
      <c r="N30" s="1129"/>
      <c r="O30" s="184" t="s">
        <v>674</v>
      </c>
      <c r="P30" s="169" t="s">
        <v>675</v>
      </c>
      <c r="Q30" s="169" t="s">
        <v>55</v>
      </c>
      <c r="R30" s="169">
        <v>2</v>
      </c>
      <c r="S30" s="169" t="s">
        <v>88</v>
      </c>
      <c r="T30" s="170">
        <v>44593</v>
      </c>
      <c r="U30" s="170">
        <v>44926</v>
      </c>
      <c r="V30" s="910"/>
      <c r="W30" s="1151"/>
      <c r="X30" s="75" t="s">
        <v>66</v>
      </c>
      <c r="Y30" s="179" t="s">
        <v>673</v>
      </c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s="10" customFormat="1" ht="52.5" customHeight="1" x14ac:dyDescent="0.25">
      <c r="A31" s="1112"/>
      <c r="B31" s="1115"/>
      <c r="C31" s="1115"/>
      <c r="D31" s="1117"/>
      <c r="E31" s="1118" t="s">
        <v>676</v>
      </c>
      <c r="F31" s="1212">
        <v>260229235</v>
      </c>
      <c r="G31" s="1030" t="s">
        <v>52</v>
      </c>
      <c r="H31" s="1039" t="s">
        <v>52</v>
      </c>
      <c r="I31" s="1039" t="s">
        <v>52</v>
      </c>
      <c r="J31" s="1039" t="s">
        <v>52</v>
      </c>
      <c r="K31" s="1039" t="s">
        <v>52</v>
      </c>
      <c r="L31" s="1039" t="s">
        <v>52</v>
      </c>
      <c r="M31" s="1039" t="s">
        <v>52</v>
      </c>
      <c r="N31" s="1097" t="s">
        <v>52</v>
      </c>
      <c r="O31" s="185" t="s">
        <v>677</v>
      </c>
      <c r="P31" s="171" t="s">
        <v>672</v>
      </c>
      <c r="Q31" s="171" t="s">
        <v>55</v>
      </c>
      <c r="R31" s="171">
        <v>1</v>
      </c>
      <c r="S31" s="171" t="s">
        <v>153</v>
      </c>
      <c r="T31" s="172">
        <v>44563</v>
      </c>
      <c r="U31" s="172">
        <v>44592</v>
      </c>
      <c r="V31" s="919" t="s">
        <v>57</v>
      </c>
      <c r="W31" s="1148">
        <v>260229235</v>
      </c>
      <c r="X31" s="173" t="s">
        <v>66</v>
      </c>
      <c r="Y31" s="180" t="s">
        <v>673</v>
      </c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s="10" customFormat="1" ht="52.5" customHeight="1" thickBot="1" x14ac:dyDescent="0.3">
      <c r="A32" s="1112"/>
      <c r="B32" s="1115"/>
      <c r="C32" s="1115"/>
      <c r="D32" s="1117"/>
      <c r="E32" s="1119"/>
      <c r="F32" s="1213"/>
      <c r="G32" s="1032"/>
      <c r="H32" s="1041"/>
      <c r="I32" s="1041"/>
      <c r="J32" s="1041"/>
      <c r="K32" s="1041"/>
      <c r="L32" s="1041"/>
      <c r="M32" s="1041"/>
      <c r="N32" s="1099"/>
      <c r="O32" s="187" t="s">
        <v>678</v>
      </c>
      <c r="P32" s="112" t="s">
        <v>679</v>
      </c>
      <c r="Q32" s="112" t="s">
        <v>55</v>
      </c>
      <c r="R32" s="112">
        <v>1</v>
      </c>
      <c r="S32" s="112" t="s">
        <v>153</v>
      </c>
      <c r="T32" s="155">
        <v>44835</v>
      </c>
      <c r="U32" s="155">
        <v>44926</v>
      </c>
      <c r="V32" s="1024"/>
      <c r="W32" s="1152"/>
      <c r="X32" s="181" t="s">
        <v>66</v>
      </c>
      <c r="Y32" s="182" t="s">
        <v>673</v>
      </c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s="10" customFormat="1" ht="52.5" customHeight="1" x14ac:dyDescent="0.25">
      <c r="A33" s="1112"/>
      <c r="B33" s="1115"/>
      <c r="C33" s="1115"/>
      <c r="D33" s="1117"/>
      <c r="E33" s="1114" t="s">
        <v>680</v>
      </c>
      <c r="F33" s="1214">
        <v>1049949723</v>
      </c>
      <c r="G33" s="1105" t="s">
        <v>52</v>
      </c>
      <c r="H33" s="1103" t="s">
        <v>52</v>
      </c>
      <c r="I33" s="1103" t="s">
        <v>52</v>
      </c>
      <c r="J33" s="1103" t="s">
        <v>52</v>
      </c>
      <c r="K33" s="1103" t="s">
        <v>52</v>
      </c>
      <c r="L33" s="1103" t="s">
        <v>52</v>
      </c>
      <c r="M33" s="1103" t="s">
        <v>52</v>
      </c>
      <c r="N33" s="1128" t="s">
        <v>52</v>
      </c>
      <c r="O33" s="183" t="s">
        <v>681</v>
      </c>
      <c r="P33" s="80" t="s">
        <v>672</v>
      </c>
      <c r="Q33" s="80" t="s">
        <v>55</v>
      </c>
      <c r="R33" s="80">
        <v>1</v>
      </c>
      <c r="S33" s="80" t="s">
        <v>153</v>
      </c>
      <c r="T33" s="174">
        <v>44563</v>
      </c>
      <c r="U33" s="174">
        <v>44592</v>
      </c>
      <c r="V33" s="928" t="s">
        <v>57</v>
      </c>
      <c r="W33" s="1146">
        <v>0</v>
      </c>
      <c r="X33" s="76" t="s">
        <v>66</v>
      </c>
      <c r="Y33" s="175" t="s">
        <v>673</v>
      </c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s="10" customFormat="1" ht="52.5" customHeight="1" x14ac:dyDescent="0.25">
      <c r="A34" s="1112"/>
      <c r="B34" s="1115"/>
      <c r="C34" s="1115"/>
      <c r="D34" s="1117"/>
      <c r="E34" s="1115"/>
      <c r="F34" s="1165"/>
      <c r="G34" s="1031"/>
      <c r="H34" s="1040"/>
      <c r="I34" s="1040"/>
      <c r="J34" s="1040"/>
      <c r="K34" s="1040"/>
      <c r="L34" s="1040"/>
      <c r="M34" s="1040"/>
      <c r="N34" s="1098"/>
      <c r="O34" s="186" t="s">
        <v>682</v>
      </c>
      <c r="P34" s="15" t="s">
        <v>679</v>
      </c>
      <c r="Q34" s="15" t="s">
        <v>55</v>
      </c>
      <c r="R34" s="15">
        <v>1</v>
      </c>
      <c r="S34" s="15" t="s">
        <v>153</v>
      </c>
      <c r="T34" s="51">
        <v>44835</v>
      </c>
      <c r="U34" s="51">
        <v>44926</v>
      </c>
      <c r="V34" s="920"/>
      <c r="W34" s="1145"/>
      <c r="X34" s="21" t="s">
        <v>66</v>
      </c>
      <c r="Y34" s="150" t="s">
        <v>673</v>
      </c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s="10" customFormat="1" ht="32.25" customHeight="1" x14ac:dyDescent="0.25">
      <c r="A35" s="1112"/>
      <c r="B35" s="1115"/>
      <c r="C35" s="1115"/>
      <c r="D35" s="1117"/>
      <c r="E35" s="1115"/>
      <c r="F35" s="1165"/>
      <c r="G35" s="1031"/>
      <c r="H35" s="1040"/>
      <c r="I35" s="1040"/>
      <c r="J35" s="1040"/>
      <c r="K35" s="1040"/>
      <c r="L35" s="1040"/>
      <c r="M35" s="1040"/>
      <c r="N35" s="1098"/>
      <c r="O35" s="867" t="s">
        <v>683</v>
      </c>
      <c r="P35" s="1001" t="s">
        <v>684</v>
      </c>
      <c r="Q35" s="1001" t="s">
        <v>55</v>
      </c>
      <c r="R35" s="1147">
        <v>50</v>
      </c>
      <c r="S35" s="1001" t="s">
        <v>112</v>
      </c>
      <c r="T35" s="1150">
        <v>44563</v>
      </c>
      <c r="U35" s="1150">
        <v>44926</v>
      </c>
      <c r="V35" s="14" t="s">
        <v>57</v>
      </c>
      <c r="W35" s="530">
        <v>904949723</v>
      </c>
      <c r="X35" s="1131" t="s">
        <v>66</v>
      </c>
      <c r="Y35" s="1002" t="s">
        <v>653</v>
      </c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s="10" customFormat="1" ht="45" customHeight="1" x14ac:dyDescent="0.25">
      <c r="A36" s="1112"/>
      <c r="B36" s="1115"/>
      <c r="C36" s="1115"/>
      <c r="D36" s="1117"/>
      <c r="E36" s="1115"/>
      <c r="F36" s="1165"/>
      <c r="G36" s="1031"/>
      <c r="H36" s="1040"/>
      <c r="I36" s="1040"/>
      <c r="J36" s="1040"/>
      <c r="K36" s="1040"/>
      <c r="L36" s="1040"/>
      <c r="M36" s="1040"/>
      <c r="N36" s="1098"/>
      <c r="O36" s="867"/>
      <c r="P36" s="1001"/>
      <c r="Q36" s="1001"/>
      <c r="R36" s="1147"/>
      <c r="S36" s="1001"/>
      <c r="T36" s="1150"/>
      <c r="U36" s="1150"/>
      <c r="V36" s="14" t="s">
        <v>685</v>
      </c>
      <c r="W36" s="530">
        <v>70000000</v>
      </c>
      <c r="X36" s="1131"/>
      <c r="Y36" s="1002"/>
      <c r="Z36" s="3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s="10" customFormat="1" ht="91.5" customHeight="1" thickBot="1" x14ac:dyDescent="0.3">
      <c r="A37" s="1113"/>
      <c r="B37" s="1122"/>
      <c r="C37" s="1122"/>
      <c r="D37" s="1133"/>
      <c r="E37" s="1122"/>
      <c r="F37" s="1215"/>
      <c r="G37" s="1106"/>
      <c r="H37" s="1104"/>
      <c r="I37" s="1104"/>
      <c r="J37" s="1104"/>
      <c r="K37" s="1104"/>
      <c r="L37" s="1104"/>
      <c r="M37" s="1104"/>
      <c r="N37" s="1129"/>
      <c r="O37" s="190" t="s">
        <v>686</v>
      </c>
      <c r="P37" s="108" t="s">
        <v>687</v>
      </c>
      <c r="Q37" s="108" t="s">
        <v>55</v>
      </c>
      <c r="R37" s="156">
        <v>1</v>
      </c>
      <c r="S37" s="108" t="s">
        <v>153</v>
      </c>
      <c r="T37" s="157">
        <v>44563</v>
      </c>
      <c r="U37" s="157">
        <v>44926</v>
      </c>
      <c r="V37" s="108" t="s">
        <v>57</v>
      </c>
      <c r="W37" s="158">
        <v>75000000</v>
      </c>
      <c r="X37" s="77" t="s">
        <v>66</v>
      </c>
      <c r="Y37" s="159" t="s">
        <v>688</v>
      </c>
      <c r="Z37" s="3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s="10" customFormat="1" ht="52.5" customHeight="1" x14ac:dyDescent="0.25">
      <c r="A38" s="1134" t="s">
        <v>689</v>
      </c>
      <c r="B38" s="1118" t="s">
        <v>690</v>
      </c>
      <c r="C38" s="1118" t="s">
        <v>691</v>
      </c>
      <c r="D38" s="1136">
        <v>1.5</v>
      </c>
      <c r="E38" s="1118" t="s">
        <v>692</v>
      </c>
      <c r="F38" s="1212">
        <v>17296641245.004299</v>
      </c>
      <c r="G38" s="1030" t="s">
        <v>52</v>
      </c>
      <c r="H38" s="1039" t="s">
        <v>52</v>
      </c>
      <c r="I38" s="1039" t="s">
        <v>52</v>
      </c>
      <c r="J38" s="1039" t="s">
        <v>52</v>
      </c>
      <c r="K38" s="1039" t="s">
        <v>52</v>
      </c>
      <c r="L38" s="1039" t="s">
        <v>52</v>
      </c>
      <c r="M38" s="1039" t="s">
        <v>52</v>
      </c>
      <c r="N38" s="1097" t="s">
        <v>52</v>
      </c>
      <c r="O38" s="191" t="s">
        <v>693</v>
      </c>
      <c r="P38" s="161" t="s">
        <v>672</v>
      </c>
      <c r="Q38" s="161" t="s">
        <v>55</v>
      </c>
      <c r="R38" s="161">
        <v>1</v>
      </c>
      <c r="S38" s="161" t="s">
        <v>153</v>
      </c>
      <c r="T38" s="162">
        <v>44563</v>
      </c>
      <c r="U38" s="162">
        <v>44592</v>
      </c>
      <c r="V38" s="921" t="s">
        <v>57</v>
      </c>
      <c r="W38" s="1222">
        <v>135380000</v>
      </c>
      <c r="X38" s="1095" t="s">
        <v>66</v>
      </c>
      <c r="Y38" s="163" t="s">
        <v>673</v>
      </c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s="10" customFormat="1" ht="52.5" customHeight="1" x14ac:dyDescent="0.25">
      <c r="A39" s="1112"/>
      <c r="B39" s="1115"/>
      <c r="C39" s="1115"/>
      <c r="D39" s="1137"/>
      <c r="E39" s="1115"/>
      <c r="F39" s="1165"/>
      <c r="G39" s="1031"/>
      <c r="H39" s="1040"/>
      <c r="I39" s="1040"/>
      <c r="J39" s="1040"/>
      <c r="K39" s="1040"/>
      <c r="L39" s="1040"/>
      <c r="M39" s="1040"/>
      <c r="N39" s="1098"/>
      <c r="O39" s="142" t="s">
        <v>694</v>
      </c>
      <c r="P39" s="49" t="s">
        <v>679</v>
      </c>
      <c r="Q39" s="49" t="s">
        <v>55</v>
      </c>
      <c r="R39" s="49">
        <v>1</v>
      </c>
      <c r="S39" s="49" t="s">
        <v>153</v>
      </c>
      <c r="T39" s="48">
        <v>44835</v>
      </c>
      <c r="U39" s="48">
        <v>44926</v>
      </c>
      <c r="V39" s="922"/>
      <c r="W39" s="1146"/>
      <c r="X39" s="1096"/>
      <c r="Y39" s="151" t="s">
        <v>673</v>
      </c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s="10" customFormat="1" ht="52.5" customHeight="1" x14ac:dyDescent="0.25">
      <c r="A40" s="1112"/>
      <c r="B40" s="1115"/>
      <c r="C40" s="1115"/>
      <c r="D40" s="1137"/>
      <c r="E40" s="1115"/>
      <c r="F40" s="1165"/>
      <c r="G40" s="1031"/>
      <c r="H40" s="1040"/>
      <c r="I40" s="1040"/>
      <c r="J40" s="1040"/>
      <c r="K40" s="1040"/>
      <c r="L40" s="1040"/>
      <c r="M40" s="1040"/>
      <c r="N40" s="1098"/>
      <c r="O40" s="142" t="s">
        <v>695</v>
      </c>
      <c r="P40" s="49" t="s">
        <v>631</v>
      </c>
      <c r="Q40" s="49" t="s">
        <v>55</v>
      </c>
      <c r="R40" s="49">
        <v>4</v>
      </c>
      <c r="S40" s="49" t="s">
        <v>56</v>
      </c>
      <c r="T40" s="48">
        <v>44563</v>
      </c>
      <c r="U40" s="48">
        <v>44926</v>
      </c>
      <c r="V40" s="49" t="s">
        <v>57</v>
      </c>
      <c r="W40" s="528">
        <v>2257554587.9966674</v>
      </c>
      <c r="X40" s="70" t="s">
        <v>66</v>
      </c>
      <c r="Y40" s="152" t="s">
        <v>696</v>
      </c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s="10" customFormat="1" ht="52.5" customHeight="1" x14ac:dyDescent="0.25">
      <c r="A41" s="1112"/>
      <c r="B41" s="1115"/>
      <c r="C41" s="1115"/>
      <c r="D41" s="1137"/>
      <c r="E41" s="1115"/>
      <c r="F41" s="1165"/>
      <c r="G41" s="1031"/>
      <c r="H41" s="1040"/>
      <c r="I41" s="1040"/>
      <c r="J41" s="1040"/>
      <c r="K41" s="1040"/>
      <c r="L41" s="1040"/>
      <c r="M41" s="1040"/>
      <c r="N41" s="1098"/>
      <c r="O41" s="186" t="s">
        <v>697</v>
      </c>
      <c r="P41" s="15" t="s">
        <v>698</v>
      </c>
      <c r="Q41" s="15" t="s">
        <v>55</v>
      </c>
      <c r="R41" s="49">
        <v>10000</v>
      </c>
      <c r="S41" s="15" t="s">
        <v>56</v>
      </c>
      <c r="T41" s="51">
        <v>44572</v>
      </c>
      <c r="U41" s="51">
        <v>44926</v>
      </c>
      <c r="V41" s="15" t="s">
        <v>57</v>
      </c>
      <c r="W41" s="529">
        <v>187296837</v>
      </c>
      <c r="X41" s="531" t="s">
        <v>66</v>
      </c>
      <c r="Y41" s="497" t="s">
        <v>699</v>
      </c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s="10" customFormat="1" ht="52.5" customHeight="1" x14ac:dyDescent="0.25">
      <c r="A42" s="1112"/>
      <c r="B42" s="1115"/>
      <c r="C42" s="1115"/>
      <c r="D42" s="1137"/>
      <c r="E42" s="1115"/>
      <c r="F42" s="1165"/>
      <c r="G42" s="1031"/>
      <c r="H42" s="1040"/>
      <c r="I42" s="1040"/>
      <c r="J42" s="1040"/>
      <c r="K42" s="1040"/>
      <c r="L42" s="1040"/>
      <c r="M42" s="1040"/>
      <c r="N42" s="1098"/>
      <c r="O42" s="186" t="s">
        <v>700</v>
      </c>
      <c r="P42" s="15" t="s">
        <v>631</v>
      </c>
      <c r="Q42" s="15" t="s">
        <v>55</v>
      </c>
      <c r="R42" s="15">
        <v>4</v>
      </c>
      <c r="S42" s="15" t="s">
        <v>56</v>
      </c>
      <c r="T42" s="51">
        <v>44563</v>
      </c>
      <c r="U42" s="51">
        <v>44926</v>
      </c>
      <c r="V42" s="15" t="s">
        <v>57</v>
      </c>
      <c r="W42" s="528">
        <v>944095037</v>
      </c>
      <c r="X42" s="21" t="s">
        <v>66</v>
      </c>
      <c r="Y42" s="149" t="s">
        <v>696</v>
      </c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s="10" customFormat="1" ht="84" customHeight="1" x14ac:dyDescent="0.25">
      <c r="A43" s="1112"/>
      <c r="B43" s="1115"/>
      <c r="C43" s="1115"/>
      <c r="D43" s="1137"/>
      <c r="E43" s="1115"/>
      <c r="F43" s="1165"/>
      <c r="G43" s="1031"/>
      <c r="H43" s="1040"/>
      <c r="I43" s="1040"/>
      <c r="J43" s="1040"/>
      <c r="K43" s="1040"/>
      <c r="L43" s="1040"/>
      <c r="M43" s="1040"/>
      <c r="N43" s="1098"/>
      <c r="O43" s="186" t="s">
        <v>701</v>
      </c>
      <c r="P43" s="15" t="s">
        <v>702</v>
      </c>
      <c r="Q43" s="15" t="s">
        <v>55</v>
      </c>
      <c r="R43" s="15">
        <v>11</v>
      </c>
      <c r="S43" s="15" t="s">
        <v>112</v>
      </c>
      <c r="T43" s="51">
        <v>44563</v>
      </c>
      <c r="U43" s="51">
        <v>44926</v>
      </c>
      <c r="V43" s="15" t="s">
        <v>57</v>
      </c>
      <c r="W43" s="528">
        <v>4714578064</v>
      </c>
      <c r="X43" s="21" t="s">
        <v>66</v>
      </c>
      <c r="Y43" s="150" t="s">
        <v>696</v>
      </c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s="10" customFormat="1" ht="172.5" customHeight="1" x14ac:dyDescent="0.25">
      <c r="A44" s="1112"/>
      <c r="B44" s="1115"/>
      <c r="C44" s="1115"/>
      <c r="D44" s="1137"/>
      <c r="E44" s="1115"/>
      <c r="F44" s="1165"/>
      <c r="G44" s="1031"/>
      <c r="H44" s="1040"/>
      <c r="I44" s="1040"/>
      <c r="J44" s="1040"/>
      <c r="K44" s="1040"/>
      <c r="L44" s="1040"/>
      <c r="M44" s="1040"/>
      <c r="N44" s="1098"/>
      <c r="O44" s="186" t="s">
        <v>703</v>
      </c>
      <c r="P44" s="15" t="s">
        <v>631</v>
      </c>
      <c r="Q44" s="15" t="s">
        <v>55</v>
      </c>
      <c r="R44" s="15">
        <v>4</v>
      </c>
      <c r="S44" s="15" t="s">
        <v>56</v>
      </c>
      <c r="T44" s="51">
        <v>44563</v>
      </c>
      <c r="U44" s="51">
        <v>44926</v>
      </c>
      <c r="V44" s="15" t="s">
        <v>57</v>
      </c>
      <c r="W44" s="528">
        <v>398536879</v>
      </c>
      <c r="X44" s="21" t="s">
        <v>66</v>
      </c>
      <c r="Y44" s="1216" t="s">
        <v>704</v>
      </c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s="10" customFormat="1" ht="52.5" customHeight="1" x14ac:dyDescent="0.25">
      <c r="A45" s="1112"/>
      <c r="B45" s="1115"/>
      <c r="C45" s="1115"/>
      <c r="D45" s="1137"/>
      <c r="E45" s="1115"/>
      <c r="F45" s="1165"/>
      <c r="G45" s="1031"/>
      <c r="H45" s="1040"/>
      <c r="I45" s="1040"/>
      <c r="J45" s="1040"/>
      <c r="K45" s="1040"/>
      <c r="L45" s="1040"/>
      <c r="M45" s="1040"/>
      <c r="N45" s="1098"/>
      <c r="O45" s="186" t="s">
        <v>705</v>
      </c>
      <c r="P45" s="15" t="s">
        <v>706</v>
      </c>
      <c r="Q45" s="15" t="s">
        <v>55</v>
      </c>
      <c r="R45" s="15">
        <v>4</v>
      </c>
      <c r="S45" s="15" t="s">
        <v>56</v>
      </c>
      <c r="T45" s="51">
        <v>44563</v>
      </c>
      <c r="U45" s="51">
        <v>44926</v>
      </c>
      <c r="V45" s="920" t="s">
        <v>57</v>
      </c>
      <c r="W45" s="1145">
        <v>2648604984</v>
      </c>
      <c r="X45" s="21" t="s">
        <v>66</v>
      </c>
      <c r="Y45" s="150" t="s">
        <v>688</v>
      </c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s="10" customFormat="1" ht="52.5" customHeight="1" x14ac:dyDescent="0.25">
      <c r="A46" s="1112"/>
      <c r="B46" s="1115"/>
      <c r="C46" s="1115"/>
      <c r="D46" s="1137"/>
      <c r="E46" s="1115"/>
      <c r="F46" s="1165"/>
      <c r="G46" s="1031"/>
      <c r="H46" s="1040"/>
      <c r="I46" s="1040"/>
      <c r="J46" s="1040"/>
      <c r="K46" s="1040"/>
      <c r="L46" s="1040"/>
      <c r="M46" s="1040"/>
      <c r="N46" s="1098"/>
      <c r="O46" s="186" t="s">
        <v>707</v>
      </c>
      <c r="P46" s="15" t="s">
        <v>708</v>
      </c>
      <c r="Q46" s="15" t="s">
        <v>55</v>
      </c>
      <c r="R46" s="15">
        <v>2</v>
      </c>
      <c r="S46" s="15" t="s">
        <v>88</v>
      </c>
      <c r="T46" s="51">
        <v>44593</v>
      </c>
      <c r="U46" s="51">
        <v>44926</v>
      </c>
      <c r="V46" s="920"/>
      <c r="W46" s="1145"/>
      <c r="X46" s="21" t="s">
        <v>66</v>
      </c>
      <c r="Y46" s="150" t="s">
        <v>688</v>
      </c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s="10" customFormat="1" ht="52.5" customHeight="1" x14ac:dyDescent="0.25">
      <c r="A47" s="1112"/>
      <c r="B47" s="1115"/>
      <c r="C47" s="1115"/>
      <c r="D47" s="1137"/>
      <c r="E47" s="1115"/>
      <c r="F47" s="1165"/>
      <c r="G47" s="1031"/>
      <c r="H47" s="1040"/>
      <c r="I47" s="1040"/>
      <c r="J47" s="1040"/>
      <c r="K47" s="1040"/>
      <c r="L47" s="1040"/>
      <c r="M47" s="1040"/>
      <c r="N47" s="1098"/>
      <c r="O47" s="186" t="s">
        <v>709</v>
      </c>
      <c r="P47" s="15" t="s">
        <v>710</v>
      </c>
      <c r="Q47" s="15" t="s">
        <v>55</v>
      </c>
      <c r="R47" s="15">
        <v>4</v>
      </c>
      <c r="S47" s="15" t="s">
        <v>56</v>
      </c>
      <c r="T47" s="51">
        <v>44563</v>
      </c>
      <c r="U47" s="51">
        <v>44926</v>
      </c>
      <c r="V47" s="15" t="s">
        <v>57</v>
      </c>
      <c r="W47" s="72">
        <v>1161738866</v>
      </c>
      <c r="X47" s="21" t="s">
        <v>66</v>
      </c>
      <c r="Y47" s="150" t="s">
        <v>711</v>
      </c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s="10" customFormat="1" ht="32.25" customHeight="1" x14ac:dyDescent="0.25">
      <c r="A48" s="1112"/>
      <c r="B48" s="1115"/>
      <c r="C48" s="1115"/>
      <c r="D48" s="1137"/>
      <c r="E48" s="1115"/>
      <c r="F48" s="1165"/>
      <c r="G48" s="1031"/>
      <c r="H48" s="1040"/>
      <c r="I48" s="1040"/>
      <c r="J48" s="1040"/>
      <c r="K48" s="1040"/>
      <c r="L48" s="1040"/>
      <c r="M48" s="1040"/>
      <c r="N48" s="1098"/>
      <c r="O48" s="186" t="s">
        <v>712</v>
      </c>
      <c r="P48" s="15" t="s">
        <v>713</v>
      </c>
      <c r="Q48" s="15" t="s">
        <v>55</v>
      </c>
      <c r="R48" s="15">
        <v>2</v>
      </c>
      <c r="S48" s="15" t="s">
        <v>88</v>
      </c>
      <c r="T48" s="51">
        <v>44564</v>
      </c>
      <c r="U48" s="51">
        <v>44926</v>
      </c>
      <c r="V48" s="15" t="s">
        <v>57</v>
      </c>
      <c r="W48" s="1223">
        <v>547770000</v>
      </c>
      <c r="X48" s="21" t="s">
        <v>66</v>
      </c>
      <c r="Y48" s="150" t="s">
        <v>714</v>
      </c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s="10" customFormat="1" ht="32.25" customHeight="1" x14ac:dyDescent="0.25">
      <c r="A49" s="1112"/>
      <c r="B49" s="1115"/>
      <c r="C49" s="1115"/>
      <c r="D49" s="1137"/>
      <c r="E49" s="1115"/>
      <c r="F49" s="1165"/>
      <c r="G49" s="1031"/>
      <c r="H49" s="1040"/>
      <c r="I49" s="1040"/>
      <c r="J49" s="1040"/>
      <c r="K49" s="1040"/>
      <c r="L49" s="1040"/>
      <c r="M49" s="1040"/>
      <c r="N49" s="1098"/>
      <c r="O49" s="186" t="s">
        <v>715</v>
      </c>
      <c r="P49" s="15" t="s">
        <v>716</v>
      </c>
      <c r="Q49" s="15" t="s">
        <v>55</v>
      </c>
      <c r="R49" s="23">
        <v>3</v>
      </c>
      <c r="S49" s="15" t="s">
        <v>717</v>
      </c>
      <c r="T49" s="51">
        <v>44593</v>
      </c>
      <c r="U49" s="51">
        <v>44895</v>
      </c>
      <c r="V49" s="15" t="s">
        <v>57</v>
      </c>
      <c r="W49" s="1224"/>
      <c r="X49" s="21" t="s">
        <v>66</v>
      </c>
      <c r="Y49" s="150" t="s">
        <v>714</v>
      </c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s="10" customFormat="1" ht="32.25" customHeight="1" x14ac:dyDescent="0.25">
      <c r="A50" s="1112"/>
      <c r="B50" s="1115"/>
      <c r="C50" s="1115"/>
      <c r="D50" s="1137"/>
      <c r="E50" s="1115"/>
      <c r="F50" s="1165"/>
      <c r="G50" s="1031"/>
      <c r="H50" s="1040"/>
      <c r="I50" s="1040"/>
      <c r="J50" s="1040"/>
      <c r="K50" s="1040"/>
      <c r="L50" s="1040"/>
      <c r="M50" s="1040"/>
      <c r="N50" s="1098"/>
      <c r="O50" s="186" t="s">
        <v>718</v>
      </c>
      <c r="P50" s="15" t="s">
        <v>708</v>
      </c>
      <c r="Q50" s="15" t="s">
        <v>55</v>
      </c>
      <c r="R50" s="23">
        <v>2</v>
      </c>
      <c r="S50" s="15" t="s">
        <v>88</v>
      </c>
      <c r="T50" s="51">
        <v>44682</v>
      </c>
      <c r="U50" s="51">
        <v>44865</v>
      </c>
      <c r="V50" s="15" t="s">
        <v>57</v>
      </c>
      <c r="W50" s="1224"/>
      <c r="X50" s="21" t="s">
        <v>66</v>
      </c>
      <c r="Y50" s="150" t="s">
        <v>714</v>
      </c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s="10" customFormat="1" ht="32.25" customHeight="1" x14ac:dyDescent="0.25">
      <c r="A51" s="1112"/>
      <c r="B51" s="1115"/>
      <c r="C51" s="1115"/>
      <c r="D51" s="1137"/>
      <c r="E51" s="1115"/>
      <c r="F51" s="1165"/>
      <c r="G51" s="1031"/>
      <c r="H51" s="1040"/>
      <c r="I51" s="1040"/>
      <c r="J51" s="1040"/>
      <c r="K51" s="1040"/>
      <c r="L51" s="1040"/>
      <c r="M51" s="1040"/>
      <c r="N51" s="1098"/>
      <c r="O51" s="186" t="s">
        <v>719</v>
      </c>
      <c r="P51" s="15" t="s">
        <v>720</v>
      </c>
      <c r="Q51" s="15" t="s">
        <v>55</v>
      </c>
      <c r="R51" s="23">
        <v>1</v>
      </c>
      <c r="S51" s="15" t="s">
        <v>153</v>
      </c>
      <c r="T51" s="51">
        <v>44564</v>
      </c>
      <c r="U51" s="51">
        <v>44681</v>
      </c>
      <c r="V51" s="15" t="s">
        <v>57</v>
      </c>
      <c r="W51" s="1224"/>
      <c r="X51" s="21" t="s">
        <v>66</v>
      </c>
      <c r="Y51" s="150" t="s">
        <v>714</v>
      </c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s="10" customFormat="1" ht="32.25" customHeight="1" x14ac:dyDescent="0.25">
      <c r="A52" s="1112"/>
      <c r="B52" s="1115"/>
      <c r="C52" s="1115"/>
      <c r="D52" s="1137"/>
      <c r="E52" s="1115"/>
      <c r="F52" s="1165"/>
      <c r="G52" s="1031"/>
      <c r="H52" s="1040"/>
      <c r="I52" s="1040"/>
      <c r="J52" s="1040"/>
      <c r="K52" s="1040"/>
      <c r="L52" s="1040"/>
      <c r="M52" s="1040"/>
      <c r="N52" s="1098"/>
      <c r="O52" s="186" t="s">
        <v>721</v>
      </c>
      <c r="P52" s="15" t="s">
        <v>722</v>
      </c>
      <c r="Q52" s="15" t="s">
        <v>55</v>
      </c>
      <c r="R52" s="23">
        <v>5</v>
      </c>
      <c r="S52" s="15" t="s">
        <v>56</v>
      </c>
      <c r="T52" s="51">
        <v>44593</v>
      </c>
      <c r="U52" s="51">
        <v>44926</v>
      </c>
      <c r="V52" s="15" t="s">
        <v>57</v>
      </c>
      <c r="W52" s="1224"/>
      <c r="X52" s="21" t="s">
        <v>66</v>
      </c>
      <c r="Y52" s="150" t="s">
        <v>714</v>
      </c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s="10" customFormat="1" ht="32.25" customHeight="1" x14ac:dyDescent="0.25">
      <c r="A53" s="1112"/>
      <c r="B53" s="1115"/>
      <c r="C53" s="1115"/>
      <c r="D53" s="1137"/>
      <c r="E53" s="1115"/>
      <c r="F53" s="1165"/>
      <c r="G53" s="1031"/>
      <c r="H53" s="1040"/>
      <c r="I53" s="1040"/>
      <c r="J53" s="1040"/>
      <c r="K53" s="1040"/>
      <c r="L53" s="1040"/>
      <c r="M53" s="1040"/>
      <c r="N53" s="1098"/>
      <c r="O53" s="186" t="s">
        <v>723</v>
      </c>
      <c r="P53" s="15" t="s">
        <v>724</v>
      </c>
      <c r="Q53" s="15" t="s">
        <v>55</v>
      </c>
      <c r="R53" s="23">
        <v>2</v>
      </c>
      <c r="S53" s="15" t="s">
        <v>88</v>
      </c>
      <c r="T53" s="51">
        <v>44593</v>
      </c>
      <c r="U53" s="51">
        <v>44895</v>
      </c>
      <c r="V53" s="15" t="s">
        <v>57</v>
      </c>
      <c r="W53" s="1224"/>
      <c r="X53" s="21" t="s">
        <v>66</v>
      </c>
      <c r="Y53" s="150" t="s">
        <v>714</v>
      </c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s="10" customFormat="1" ht="32.25" customHeight="1" x14ac:dyDescent="0.25">
      <c r="A54" s="1112"/>
      <c r="B54" s="1115"/>
      <c r="C54" s="1115"/>
      <c r="D54" s="1137"/>
      <c r="E54" s="1115"/>
      <c r="F54" s="1165"/>
      <c r="G54" s="1031"/>
      <c r="H54" s="1040"/>
      <c r="I54" s="1040"/>
      <c r="J54" s="1040"/>
      <c r="K54" s="1040"/>
      <c r="L54" s="1040"/>
      <c r="M54" s="1040"/>
      <c r="N54" s="1098"/>
      <c r="O54" s="186" t="s">
        <v>725</v>
      </c>
      <c r="P54" s="15" t="s">
        <v>136</v>
      </c>
      <c r="Q54" s="15" t="s">
        <v>55</v>
      </c>
      <c r="R54" s="23">
        <v>6</v>
      </c>
      <c r="S54" s="15" t="s">
        <v>717</v>
      </c>
      <c r="T54" s="51">
        <v>44564</v>
      </c>
      <c r="U54" s="51">
        <v>44926</v>
      </c>
      <c r="V54" s="15" t="s">
        <v>57</v>
      </c>
      <c r="W54" s="1224"/>
      <c r="X54" s="21" t="s">
        <v>66</v>
      </c>
      <c r="Y54" s="150" t="s">
        <v>714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s="10" customFormat="1" ht="32.25" customHeight="1" x14ac:dyDescent="0.25">
      <c r="A55" s="1112"/>
      <c r="B55" s="1115"/>
      <c r="C55" s="1115"/>
      <c r="D55" s="1137"/>
      <c r="E55" s="1115"/>
      <c r="F55" s="1165"/>
      <c r="G55" s="1031"/>
      <c r="H55" s="1040"/>
      <c r="I55" s="1040"/>
      <c r="J55" s="1040"/>
      <c r="K55" s="1040"/>
      <c r="L55" s="1040"/>
      <c r="M55" s="1040"/>
      <c r="N55" s="1098"/>
      <c r="O55" s="186" t="s">
        <v>726</v>
      </c>
      <c r="P55" s="15" t="s">
        <v>727</v>
      </c>
      <c r="Q55" s="15" t="s">
        <v>55</v>
      </c>
      <c r="R55" s="23">
        <v>6</v>
      </c>
      <c r="S55" s="15" t="s">
        <v>717</v>
      </c>
      <c r="T55" s="51">
        <v>44564</v>
      </c>
      <c r="U55" s="51">
        <v>44926</v>
      </c>
      <c r="V55" s="15" t="s">
        <v>57</v>
      </c>
      <c r="W55" s="1224"/>
      <c r="X55" s="21" t="s">
        <v>66</v>
      </c>
      <c r="Y55" s="150" t="s">
        <v>714</v>
      </c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s="10" customFormat="1" ht="32.25" customHeight="1" x14ac:dyDescent="0.25">
      <c r="A56" s="1112"/>
      <c r="B56" s="1115"/>
      <c r="C56" s="1115"/>
      <c r="D56" s="1137"/>
      <c r="E56" s="1115"/>
      <c r="F56" s="1165"/>
      <c r="G56" s="1031"/>
      <c r="H56" s="1040"/>
      <c r="I56" s="1040"/>
      <c r="J56" s="1040"/>
      <c r="K56" s="1040"/>
      <c r="L56" s="1040"/>
      <c r="M56" s="1040"/>
      <c r="N56" s="1098"/>
      <c r="O56" s="186" t="s">
        <v>728</v>
      </c>
      <c r="P56" s="20" t="s">
        <v>729</v>
      </c>
      <c r="Q56" s="15" t="s">
        <v>55</v>
      </c>
      <c r="R56" s="23">
        <v>11</v>
      </c>
      <c r="S56" s="15" t="s">
        <v>112</v>
      </c>
      <c r="T56" s="51">
        <v>44564</v>
      </c>
      <c r="U56" s="51">
        <v>44926</v>
      </c>
      <c r="V56" s="15" t="s">
        <v>57</v>
      </c>
      <c r="W56" s="1224"/>
      <c r="X56" s="21" t="s">
        <v>66</v>
      </c>
      <c r="Y56" s="150" t="s">
        <v>714</v>
      </c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s="10" customFormat="1" ht="32.25" customHeight="1" x14ac:dyDescent="0.25">
      <c r="A57" s="1112"/>
      <c r="B57" s="1115"/>
      <c r="C57" s="1115"/>
      <c r="D57" s="1137"/>
      <c r="E57" s="1115"/>
      <c r="F57" s="1165"/>
      <c r="G57" s="1031"/>
      <c r="H57" s="1040"/>
      <c r="I57" s="1040"/>
      <c r="J57" s="1040"/>
      <c r="K57" s="1040"/>
      <c r="L57" s="1040"/>
      <c r="M57" s="1040"/>
      <c r="N57" s="1098"/>
      <c r="O57" s="186" t="s">
        <v>730</v>
      </c>
      <c r="P57" s="15" t="s">
        <v>731</v>
      </c>
      <c r="Q57" s="15" t="s">
        <v>55</v>
      </c>
      <c r="R57" s="23">
        <v>3</v>
      </c>
      <c r="S57" s="15" t="s">
        <v>717</v>
      </c>
      <c r="T57" s="51">
        <v>44564</v>
      </c>
      <c r="U57" s="51">
        <v>44926</v>
      </c>
      <c r="V57" s="15" t="s">
        <v>57</v>
      </c>
      <c r="W57" s="1225"/>
      <c r="X57" s="21" t="s">
        <v>66</v>
      </c>
      <c r="Y57" s="150" t="s">
        <v>714</v>
      </c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s="10" customFormat="1" ht="40.5" customHeight="1" x14ac:dyDescent="0.25">
      <c r="A58" s="1112"/>
      <c r="B58" s="1115"/>
      <c r="C58" s="1115"/>
      <c r="D58" s="1137"/>
      <c r="E58" s="1115"/>
      <c r="F58" s="1165"/>
      <c r="G58" s="1031"/>
      <c r="H58" s="1040"/>
      <c r="I58" s="1040"/>
      <c r="J58" s="1040"/>
      <c r="K58" s="1040"/>
      <c r="L58" s="1040"/>
      <c r="M58" s="1040"/>
      <c r="N58" s="1098"/>
      <c r="O58" s="141" t="s">
        <v>732</v>
      </c>
      <c r="P58" s="78" t="s">
        <v>733</v>
      </c>
      <c r="Q58" s="14" t="s">
        <v>55</v>
      </c>
      <c r="R58" s="78">
        <v>12</v>
      </c>
      <c r="S58" s="78" t="s">
        <v>112</v>
      </c>
      <c r="T58" s="50">
        <v>44562</v>
      </c>
      <c r="U58" s="50">
        <v>44926</v>
      </c>
      <c r="V58" s="1001" t="s">
        <v>57</v>
      </c>
      <c r="W58" s="1226">
        <v>3301085990</v>
      </c>
      <c r="X58" s="1131" t="s">
        <v>66</v>
      </c>
      <c r="Y58" s="1002" t="s">
        <v>734</v>
      </c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s="10" customFormat="1" ht="36.75" customHeight="1" x14ac:dyDescent="0.25">
      <c r="A59" s="1112"/>
      <c r="B59" s="1115"/>
      <c r="C59" s="1115"/>
      <c r="D59" s="1137"/>
      <c r="E59" s="1115"/>
      <c r="F59" s="1165"/>
      <c r="G59" s="1031"/>
      <c r="H59" s="1040"/>
      <c r="I59" s="1040"/>
      <c r="J59" s="1040"/>
      <c r="K59" s="1040"/>
      <c r="L59" s="1040"/>
      <c r="M59" s="1040"/>
      <c r="N59" s="1098"/>
      <c r="O59" s="141" t="s">
        <v>735</v>
      </c>
      <c r="P59" s="14" t="s">
        <v>736</v>
      </c>
      <c r="Q59" s="14" t="s">
        <v>55</v>
      </c>
      <c r="R59" s="14">
        <v>12</v>
      </c>
      <c r="S59" s="14" t="s">
        <v>112</v>
      </c>
      <c r="T59" s="50">
        <v>44562</v>
      </c>
      <c r="U59" s="50">
        <v>44926</v>
      </c>
      <c r="V59" s="1001"/>
      <c r="W59" s="1227"/>
      <c r="X59" s="1131"/>
      <c r="Y59" s="1002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s="10" customFormat="1" ht="39.75" customHeight="1" x14ac:dyDescent="0.25">
      <c r="A60" s="1112"/>
      <c r="B60" s="1115"/>
      <c r="C60" s="1115"/>
      <c r="D60" s="1137"/>
      <c r="E60" s="1115"/>
      <c r="F60" s="1165"/>
      <c r="G60" s="1031"/>
      <c r="H60" s="1040"/>
      <c r="I60" s="1040"/>
      <c r="J60" s="1040"/>
      <c r="K60" s="1040"/>
      <c r="L60" s="1040"/>
      <c r="M60" s="1040"/>
      <c r="N60" s="1098"/>
      <c r="O60" s="141" t="s">
        <v>737</v>
      </c>
      <c r="P60" s="14" t="s">
        <v>738</v>
      </c>
      <c r="Q60" s="14" t="s">
        <v>55</v>
      </c>
      <c r="R60" s="78">
        <v>240</v>
      </c>
      <c r="S60" s="14" t="s">
        <v>112</v>
      </c>
      <c r="T60" s="50">
        <v>44562</v>
      </c>
      <c r="U60" s="50">
        <v>44926</v>
      </c>
      <c r="V60" s="1001"/>
      <c r="W60" s="1227"/>
      <c r="X60" s="1131"/>
      <c r="Y60" s="1002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s="10" customFormat="1" ht="57" customHeight="1" x14ac:dyDescent="0.25">
      <c r="A61" s="1112"/>
      <c r="B61" s="1115"/>
      <c r="C61" s="1115"/>
      <c r="D61" s="1137"/>
      <c r="E61" s="1115"/>
      <c r="F61" s="1165"/>
      <c r="G61" s="1031"/>
      <c r="H61" s="1040"/>
      <c r="I61" s="1040"/>
      <c r="J61" s="1040"/>
      <c r="K61" s="1040"/>
      <c r="L61" s="1040"/>
      <c r="M61" s="1040"/>
      <c r="N61" s="1098"/>
      <c r="O61" s="141" t="s">
        <v>739</v>
      </c>
      <c r="P61" s="78" t="s">
        <v>740</v>
      </c>
      <c r="Q61" s="14" t="s">
        <v>55</v>
      </c>
      <c r="R61" s="69">
        <v>8400</v>
      </c>
      <c r="S61" s="14" t="s">
        <v>112</v>
      </c>
      <c r="T61" s="50">
        <v>44562</v>
      </c>
      <c r="U61" s="50">
        <v>44926</v>
      </c>
      <c r="V61" s="1001"/>
      <c r="W61" s="1227"/>
      <c r="X61" s="1131"/>
      <c r="Y61" s="1002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s="10" customFormat="1" ht="35.25" customHeight="1" x14ac:dyDescent="0.25">
      <c r="A62" s="1112"/>
      <c r="B62" s="1115"/>
      <c r="C62" s="1115"/>
      <c r="D62" s="1137"/>
      <c r="E62" s="1115"/>
      <c r="F62" s="1165"/>
      <c r="G62" s="1031"/>
      <c r="H62" s="1040"/>
      <c r="I62" s="1040"/>
      <c r="J62" s="1040"/>
      <c r="K62" s="1040"/>
      <c r="L62" s="1040"/>
      <c r="M62" s="1040"/>
      <c r="N62" s="1098"/>
      <c r="O62" s="141" t="s">
        <v>741</v>
      </c>
      <c r="P62" s="14" t="s">
        <v>742</v>
      </c>
      <c r="Q62" s="14" t="s">
        <v>55</v>
      </c>
      <c r="R62" s="14">
        <v>2</v>
      </c>
      <c r="S62" s="78" t="s">
        <v>153</v>
      </c>
      <c r="T62" s="50">
        <v>44562</v>
      </c>
      <c r="U62" s="50">
        <v>44926</v>
      </c>
      <c r="V62" s="1001"/>
      <c r="W62" s="1227"/>
      <c r="X62" s="1131"/>
      <c r="Y62" s="1002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s="10" customFormat="1" ht="35.25" customHeight="1" x14ac:dyDescent="0.25">
      <c r="A63" s="1112"/>
      <c r="B63" s="1115"/>
      <c r="C63" s="1115"/>
      <c r="D63" s="1137"/>
      <c r="E63" s="1115"/>
      <c r="F63" s="1165"/>
      <c r="G63" s="1031"/>
      <c r="H63" s="1040"/>
      <c r="I63" s="1040"/>
      <c r="J63" s="1040"/>
      <c r="K63" s="1040"/>
      <c r="L63" s="1040"/>
      <c r="M63" s="1040"/>
      <c r="N63" s="1098"/>
      <c r="O63" s="141" t="s">
        <v>743</v>
      </c>
      <c r="P63" s="14" t="s">
        <v>744</v>
      </c>
      <c r="Q63" s="14" t="s">
        <v>55</v>
      </c>
      <c r="R63" s="14">
        <v>12</v>
      </c>
      <c r="S63" s="14" t="s">
        <v>112</v>
      </c>
      <c r="T63" s="50">
        <v>44562</v>
      </c>
      <c r="U63" s="50">
        <v>44926</v>
      </c>
      <c r="V63" s="1001"/>
      <c r="W63" s="1228"/>
      <c r="X63" s="1131"/>
      <c r="Y63" s="1002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s="10" customFormat="1" ht="77.25" customHeight="1" thickBot="1" x14ac:dyDescent="0.3">
      <c r="A64" s="1112"/>
      <c r="B64" s="1115"/>
      <c r="C64" s="1115"/>
      <c r="D64" s="1137"/>
      <c r="E64" s="1119"/>
      <c r="F64" s="1213"/>
      <c r="G64" s="1032"/>
      <c r="H64" s="1041"/>
      <c r="I64" s="1041"/>
      <c r="J64" s="1041"/>
      <c r="K64" s="1041"/>
      <c r="L64" s="1041"/>
      <c r="M64" s="1041"/>
      <c r="N64" s="1099"/>
      <c r="O64" s="1217" t="s">
        <v>683</v>
      </c>
      <c r="P64" s="1218" t="s">
        <v>684</v>
      </c>
      <c r="Q64" s="1218" t="s">
        <v>55</v>
      </c>
      <c r="R64" s="1218">
        <v>15</v>
      </c>
      <c r="S64" s="1218" t="s">
        <v>112</v>
      </c>
      <c r="T64" s="1219">
        <v>44563</v>
      </c>
      <c r="U64" s="1219">
        <v>44926</v>
      </c>
      <c r="V64" s="1218" t="s">
        <v>57</v>
      </c>
      <c r="W64" s="1229">
        <v>1000000000</v>
      </c>
      <c r="X64" s="1220" t="s">
        <v>66</v>
      </c>
      <c r="Y64" s="1221" t="s">
        <v>653</v>
      </c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s="10" customFormat="1" ht="35.25" customHeight="1" x14ac:dyDescent="0.25">
      <c r="A65" s="1112"/>
      <c r="B65" s="1115"/>
      <c r="C65" s="1115"/>
      <c r="D65" s="1137"/>
      <c r="E65" s="1139" t="s">
        <v>745</v>
      </c>
      <c r="F65" s="1214">
        <v>845725374</v>
      </c>
      <c r="G65" s="1105" t="s">
        <v>52</v>
      </c>
      <c r="H65" s="1103" t="s">
        <v>52</v>
      </c>
      <c r="I65" s="1103" t="s">
        <v>52</v>
      </c>
      <c r="J65" s="1103" t="s">
        <v>52</v>
      </c>
      <c r="K65" s="1103" t="s">
        <v>52</v>
      </c>
      <c r="L65" s="1103" t="s">
        <v>52</v>
      </c>
      <c r="M65" s="1103" t="s">
        <v>52</v>
      </c>
      <c r="N65" s="1128" t="s">
        <v>52</v>
      </c>
      <c r="O65" s="192" t="s">
        <v>746</v>
      </c>
      <c r="P65" s="164" t="s">
        <v>747</v>
      </c>
      <c r="Q65" s="74" t="s">
        <v>55</v>
      </c>
      <c r="R65" s="164">
        <v>1</v>
      </c>
      <c r="S65" s="74" t="s">
        <v>153</v>
      </c>
      <c r="T65" s="165">
        <v>44562</v>
      </c>
      <c r="U65" s="165">
        <v>44926</v>
      </c>
      <c r="V65" s="164" t="s">
        <v>57</v>
      </c>
      <c r="W65" s="1230">
        <v>484867109</v>
      </c>
      <c r="X65" s="166" t="s">
        <v>66</v>
      </c>
      <c r="Y65" s="167" t="s">
        <v>748</v>
      </c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s="10" customFormat="1" ht="48.75" customHeight="1" x14ac:dyDescent="0.25">
      <c r="A66" s="1112"/>
      <c r="B66" s="1115"/>
      <c r="C66" s="1115"/>
      <c r="D66" s="1137"/>
      <c r="E66" s="1140"/>
      <c r="F66" s="1165"/>
      <c r="G66" s="1031"/>
      <c r="H66" s="1040"/>
      <c r="I66" s="1040"/>
      <c r="J66" s="1040"/>
      <c r="K66" s="1040"/>
      <c r="L66" s="1040"/>
      <c r="M66" s="1040"/>
      <c r="N66" s="1098"/>
      <c r="O66" s="186" t="s">
        <v>749</v>
      </c>
      <c r="P66" s="49" t="s">
        <v>750</v>
      </c>
      <c r="Q66" s="49" t="s">
        <v>181</v>
      </c>
      <c r="R66" s="15">
        <v>100</v>
      </c>
      <c r="S66" s="49" t="s">
        <v>56</v>
      </c>
      <c r="T66" s="41">
        <v>44593</v>
      </c>
      <c r="U66" s="41">
        <v>44926</v>
      </c>
      <c r="V66" s="49" t="s">
        <v>57</v>
      </c>
      <c r="W66" s="1230"/>
      <c r="X66" s="70" t="s">
        <v>66</v>
      </c>
      <c r="Y66" s="151" t="s">
        <v>748</v>
      </c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s="10" customFormat="1" ht="46.5" customHeight="1" x14ac:dyDescent="0.25">
      <c r="A67" s="1112"/>
      <c r="B67" s="1115"/>
      <c r="C67" s="1115"/>
      <c r="D67" s="1137"/>
      <c r="E67" s="1140"/>
      <c r="F67" s="1165"/>
      <c r="G67" s="1031"/>
      <c r="H67" s="1040"/>
      <c r="I67" s="1040"/>
      <c r="J67" s="1040"/>
      <c r="K67" s="1040"/>
      <c r="L67" s="1040"/>
      <c r="M67" s="1040"/>
      <c r="N67" s="1098"/>
      <c r="O67" s="186" t="s">
        <v>751</v>
      </c>
      <c r="P67" s="15" t="s">
        <v>752</v>
      </c>
      <c r="Q67" s="49" t="s">
        <v>55</v>
      </c>
      <c r="R67" s="15">
        <v>27</v>
      </c>
      <c r="S67" s="49" t="s">
        <v>112</v>
      </c>
      <c r="T67" s="41">
        <v>44562</v>
      </c>
      <c r="U67" s="41">
        <v>44926</v>
      </c>
      <c r="V67" s="49" t="s">
        <v>57</v>
      </c>
      <c r="W67" s="1230"/>
      <c r="X67" s="70" t="s">
        <v>66</v>
      </c>
      <c r="Y67" s="151" t="s">
        <v>748</v>
      </c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s="10" customFormat="1" ht="68.25" customHeight="1" x14ac:dyDescent="0.25">
      <c r="A68" s="1112"/>
      <c r="B68" s="1115"/>
      <c r="C68" s="1115"/>
      <c r="D68" s="1137"/>
      <c r="E68" s="1140"/>
      <c r="F68" s="1165"/>
      <c r="G68" s="1031"/>
      <c r="H68" s="1040"/>
      <c r="I68" s="1040"/>
      <c r="J68" s="1040"/>
      <c r="K68" s="1040"/>
      <c r="L68" s="1040"/>
      <c r="M68" s="1040"/>
      <c r="N68" s="1098"/>
      <c r="O68" s="186" t="s">
        <v>753</v>
      </c>
      <c r="P68" s="15" t="s">
        <v>754</v>
      </c>
      <c r="Q68" s="14" t="s">
        <v>181</v>
      </c>
      <c r="R68" s="15">
        <v>100</v>
      </c>
      <c r="S68" s="14" t="s">
        <v>112</v>
      </c>
      <c r="T68" s="41">
        <v>44562</v>
      </c>
      <c r="U68" s="41">
        <v>44926</v>
      </c>
      <c r="V68" s="49" t="s">
        <v>57</v>
      </c>
      <c r="W68" s="1230"/>
      <c r="X68" s="70" t="s">
        <v>66</v>
      </c>
      <c r="Y68" s="151" t="s">
        <v>748</v>
      </c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s="10" customFormat="1" ht="54.75" customHeight="1" x14ac:dyDescent="0.25">
      <c r="A69" s="1112"/>
      <c r="B69" s="1115"/>
      <c r="C69" s="1115"/>
      <c r="D69" s="1137"/>
      <c r="E69" s="1140"/>
      <c r="F69" s="1165"/>
      <c r="G69" s="1031"/>
      <c r="H69" s="1040"/>
      <c r="I69" s="1040"/>
      <c r="J69" s="1040"/>
      <c r="K69" s="1040"/>
      <c r="L69" s="1040"/>
      <c r="M69" s="1040"/>
      <c r="N69" s="1098"/>
      <c r="O69" s="186" t="s">
        <v>755</v>
      </c>
      <c r="P69" s="15" t="s">
        <v>756</v>
      </c>
      <c r="Q69" s="14" t="s">
        <v>55</v>
      </c>
      <c r="R69" s="15">
        <v>15</v>
      </c>
      <c r="S69" s="14" t="s">
        <v>112</v>
      </c>
      <c r="T69" s="41">
        <v>44562</v>
      </c>
      <c r="U69" s="41">
        <v>44926</v>
      </c>
      <c r="V69" s="49" t="s">
        <v>57</v>
      </c>
      <c r="W69" s="1230"/>
      <c r="X69" s="70" t="s">
        <v>66</v>
      </c>
      <c r="Y69" s="151" t="s">
        <v>748</v>
      </c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s="10" customFormat="1" ht="54.75" customHeight="1" x14ac:dyDescent="0.25">
      <c r="A70" s="1112"/>
      <c r="B70" s="1115"/>
      <c r="C70" s="1115"/>
      <c r="D70" s="1137"/>
      <c r="E70" s="1140"/>
      <c r="F70" s="1165"/>
      <c r="G70" s="1031"/>
      <c r="H70" s="1040"/>
      <c r="I70" s="1040"/>
      <c r="J70" s="1040"/>
      <c r="K70" s="1040"/>
      <c r="L70" s="1040"/>
      <c r="M70" s="1040"/>
      <c r="N70" s="1098"/>
      <c r="O70" s="186" t="s">
        <v>757</v>
      </c>
      <c r="P70" s="15" t="s">
        <v>758</v>
      </c>
      <c r="Q70" s="49" t="s">
        <v>55</v>
      </c>
      <c r="R70" s="15">
        <v>2</v>
      </c>
      <c r="S70" s="49" t="s">
        <v>88</v>
      </c>
      <c r="T70" s="41">
        <v>44562</v>
      </c>
      <c r="U70" s="41">
        <v>44926</v>
      </c>
      <c r="V70" s="49" t="s">
        <v>57</v>
      </c>
      <c r="W70" s="1231"/>
      <c r="X70" s="70" t="s">
        <v>66</v>
      </c>
      <c r="Y70" s="151" t="s">
        <v>748</v>
      </c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s="10" customFormat="1" ht="34.5" customHeight="1" x14ac:dyDescent="0.25">
      <c r="A71" s="1112"/>
      <c r="B71" s="1115"/>
      <c r="C71" s="1115"/>
      <c r="D71" s="1137"/>
      <c r="E71" s="1140"/>
      <c r="F71" s="1165"/>
      <c r="G71" s="1031"/>
      <c r="H71" s="1040"/>
      <c r="I71" s="1040"/>
      <c r="J71" s="1040"/>
      <c r="K71" s="1040"/>
      <c r="L71" s="1040"/>
      <c r="M71" s="1040"/>
      <c r="N71" s="1098"/>
      <c r="O71" s="186" t="s">
        <v>759</v>
      </c>
      <c r="P71" s="15" t="s">
        <v>760</v>
      </c>
      <c r="Q71" s="49" t="s">
        <v>143</v>
      </c>
      <c r="R71" s="42">
        <v>0.95</v>
      </c>
      <c r="S71" s="15" t="s">
        <v>112</v>
      </c>
      <c r="T71" s="50">
        <v>44563</v>
      </c>
      <c r="U71" s="51">
        <v>44926</v>
      </c>
      <c r="V71" s="920" t="s">
        <v>57</v>
      </c>
      <c r="W71" s="1101">
        <v>360858265</v>
      </c>
      <c r="X71" s="1096" t="s">
        <v>66</v>
      </c>
      <c r="Y71" s="1036" t="s">
        <v>639</v>
      </c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s="10" customFormat="1" ht="34.5" customHeight="1" thickBot="1" x14ac:dyDescent="0.3">
      <c r="A72" s="1135"/>
      <c r="B72" s="1119"/>
      <c r="C72" s="1119"/>
      <c r="D72" s="1138"/>
      <c r="E72" s="1141"/>
      <c r="F72" s="1215"/>
      <c r="G72" s="1032"/>
      <c r="H72" s="1041"/>
      <c r="I72" s="1041"/>
      <c r="J72" s="1041"/>
      <c r="K72" s="1041"/>
      <c r="L72" s="1041"/>
      <c r="M72" s="1041"/>
      <c r="N72" s="1099"/>
      <c r="O72" s="187" t="s">
        <v>761</v>
      </c>
      <c r="P72" s="112" t="s">
        <v>762</v>
      </c>
      <c r="Q72" s="113" t="s">
        <v>143</v>
      </c>
      <c r="R72" s="153">
        <v>0.95</v>
      </c>
      <c r="S72" s="112" t="s">
        <v>112</v>
      </c>
      <c r="T72" s="154">
        <v>44563</v>
      </c>
      <c r="U72" s="155">
        <v>44926</v>
      </c>
      <c r="V72" s="1024"/>
      <c r="W72" s="1232"/>
      <c r="X72" s="1142"/>
      <c r="Y72" s="1037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s="4" customFormat="1" ht="12.75" x14ac:dyDescent="0.25">
      <c r="E73" s="12"/>
      <c r="F73" s="1338">
        <f>+SUM(F13:F70)</f>
        <v>22290000000.004299</v>
      </c>
      <c r="O73" s="3"/>
      <c r="P73" s="9"/>
      <c r="Q73" s="3"/>
      <c r="R73" s="3"/>
      <c r="S73" s="3"/>
      <c r="T73" s="3"/>
      <c r="U73" s="3"/>
      <c r="V73" s="3"/>
      <c r="W73" s="1233">
        <f>+SUM(W13:W72)</f>
        <v>22289999999.996666</v>
      </c>
      <c r="X73" s="9"/>
    </row>
    <row r="74" spans="1:50" s="4" customFormat="1" ht="12.75" x14ac:dyDescent="0.25">
      <c r="E74" s="12"/>
      <c r="O74" s="3"/>
      <c r="P74" s="9"/>
      <c r="Q74" s="3"/>
      <c r="R74" s="3"/>
      <c r="S74" s="3"/>
      <c r="T74" s="3"/>
      <c r="U74" s="3"/>
      <c r="V74" s="3"/>
      <c r="W74" s="37"/>
      <c r="X74" s="9"/>
    </row>
  </sheetData>
  <mergeCells count="168">
    <mergeCell ref="Y71:Y72"/>
    <mergeCell ref="Y18:Y20"/>
    <mergeCell ref="Y15:Y16"/>
    <mergeCell ref="Y21:Y28"/>
    <mergeCell ref="Y35:Y36"/>
    <mergeCell ref="M33:M37"/>
    <mergeCell ref="V58:V63"/>
    <mergeCell ref="V18:V20"/>
    <mergeCell ref="W13:W14"/>
    <mergeCell ref="W15:W16"/>
    <mergeCell ref="W18:W20"/>
    <mergeCell ref="W21:W28"/>
    <mergeCell ref="W29:W30"/>
    <mergeCell ref="W31:W32"/>
    <mergeCell ref="W33:W34"/>
    <mergeCell ref="W38:W39"/>
    <mergeCell ref="W45:W46"/>
    <mergeCell ref="W71:W72"/>
    <mergeCell ref="X58:X63"/>
    <mergeCell ref="Y58:Y63"/>
    <mergeCell ref="W48:W57"/>
    <mergeCell ref="W58:W63"/>
    <mergeCell ref="W65:W70"/>
    <mergeCell ref="T35:T36"/>
    <mergeCell ref="U35:U36"/>
    <mergeCell ref="N29:N30"/>
    <mergeCell ref="V29:V30"/>
    <mergeCell ref="N31:N32"/>
    <mergeCell ref="V45:V46"/>
    <mergeCell ref="V31:V32"/>
    <mergeCell ref="M38:M64"/>
    <mergeCell ref="N38:N64"/>
    <mergeCell ref="V38:V39"/>
    <mergeCell ref="X71:X72"/>
    <mergeCell ref="X18:X20"/>
    <mergeCell ref="N33:N37"/>
    <mergeCell ref="V33:V34"/>
    <mergeCell ref="O35:O36"/>
    <mergeCell ref="P35:P36"/>
    <mergeCell ref="Q35:Q36"/>
    <mergeCell ref="R35:R36"/>
    <mergeCell ref="S35:S36"/>
    <mergeCell ref="X15:X16"/>
    <mergeCell ref="M65:M72"/>
    <mergeCell ref="N65:N72"/>
    <mergeCell ref="V71:V72"/>
    <mergeCell ref="X35:X36"/>
    <mergeCell ref="H38:H64"/>
    <mergeCell ref="I38:I64"/>
    <mergeCell ref="J38:J64"/>
    <mergeCell ref="K38:K64"/>
    <mergeCell ref="E33:E37"/>
    <mergeCell ref="F33:F37"/>
    <mergeCell ref="L38:L64"/>
    <mergeCell ref="K33:K37"/>
    <mergeCell ref="L33:L37"/>
    <mergeCell ref="A38:A72"/>
    <mergeCell ref="B38:B72"/>
    <mergeCell ref="C38:C72"/>
    <mergeCell ref="D38:D72"/>
    <mergeCell ref="E38:E64"/>
    <mergeCell ref="F38:F64"/>
    <mergeCell ref="E65:E72"/>
    <mergeCell ref="F65:F72"/>
    <mergeCell ref="G65:G72"/>
    <mergeCell ref="G38:G64"/>
    <mergeCell ref="B29:B37"/>
    <mergeCell ref="C29:C37"/>
    <mergeCell ref="D29:D37"/>
    <mergeCell ref="E29:E30"/>
    <mergeCell ref="F29:F30"/>
    <mergeCell ref="G29:G30"/>
    <mergeCell ref="H29:H30"/>
    <mergeCell ref="I29:I30"/>
    <mergeCell ref="K21:K28"/>
    <mergeCell ref="E31:E32"/>
    <mergeCell ref="F31:F32"/>
    <mergeCell ref="G31:G32"/>
    <mergeCell ref="H31:H32"/>
    <mergeCell ref="I31:I32"/>
    <mergeCell ref="J31:J32"/>
    <mergeCell ref="K31:K32"/>
    <mergeCell ref="H21:H28"/>
    <mergeCell ref="I21:I28"/>
    <mergeCell ref="J21:J28"/>
    <mergeCell ref="J29:J30"/>
    <mergeCell ref="J33:J37"/>
    <mergeCell ref="L29:L30"/>
    <mergeCell ref="E21:E28"/>
    <mergeCell ref="F21:F28"/>
    <mergeCell ref="G21:G28"/>
    <mergeCell ref="X13:X14"/>
    <mergeCell ref="E15:E20"/>
    <mergeCell ref="F15:F20"/>
    <mergeCell ref="G15:G20"/>
    <mergeCell ref="H15:H20"/>
    <mergeCell ref="I15:I20"/>
    <mergeCell ref="J15:J20"/>
    <mergeCell ref="K15:K20"/>
    <mergeCell ref="L15:L20"/>
    <mergeCell ref="M15:M20"/>
    <mergeCell ref="J13:J14"/>
    <mergeCell ref="K13:K14"/>
    <mergeCell ref="L13:L14"/>
    <mergeCell ref="M13:M14"/>
    <mergeCell ref="N13:N14"/>
    <mergeCell ref="N15:N20"/>
    <mergeCell ref="X21:X28"/>
    <mergeCell ref="L21:L28"/>
    <mergeCell ref="M21:M28"/>
    <mergeCell ref="A13:A37"/>
    <mergeCell ref="B13:B28"/>
    <mergeCell ref="C13:C28"/>
    <mergeCell ref="D13:D28"/>
    <mergeCell ref="E13:E14"/>
    <mergeCell ref="F13:F14"/>
    <mergeCell ref="G13:G14"/>
    <mergeCell ref="H13:H14"/>
    <mergeCell ref="I13:I14"/>
    <mergeCell ref="K29:K30"/>
    <mergeCell ref="C8:F8"/>
    <mergeCell ref="A9:B9"/>
    <mergeCell ref="C9:F9"/>
    <mergeCell ref="A11:F11"/>
    <mergeCell ref="G11:N11"/>
    <mergeCell ref="O11:Y11"/>
    <mergeCell ref="AH3:AI3"/>
    <mergeCell ref="AJ3:AL3"/>
    <mergeCell ref="A5:B5"/>
    <mergeCell ref="C5:F5"/>
    <mergeCell ref="A6:B6"/>
    <mergeCell ref="C6:F6"/>
    <mergeCell ref="O6:Y9"/>
    <mergeCell ref="A7:B7"/>
    <mergeCell ref="C7:F7"/>
    <mergeCell ref="A8:B8"/>
    <mergeCell ref="W3:Y3"/>
    <mergeCell ref="AJ1:AL1"/>
    <mergeCell ref="C2:D2"/>
    <mergeCell ref="E2:T2"/>
    <mergeCell ref="U2:V2"/>
    <mergeCell ref="AH2:AI2"/>
    <mergeCell ref="AJ2:AL2"/>
    <mergeCell ref="A1:B3"/>
    <mergeCell ref="C1:D1"/>
    <mergeCell ref="E1:T1"/>
    <mergeCell ref="U1:V1"/>
    <mergeCell ref="AH1:AI1"/>
    <mergeCell ref="C3:D3"/>
    <mergeCell ref="E3:T3"/>
    <mergeCell ref="U3:V3"/>
    <mergeCell ref="W1:Y1"/>
    <mergeCell ref="W2:Y2"/>
    <mergeCell ref="X38:X39"/>
    <mergeCell ref="V15:V16"/>
    <mergeCell ref="N21:N28"/>
    <mergeCell ref="V21:V28"/>
    <mergeCell ref="M29:M30"/>
    <mergeCell ref="H65:H72"/>
    <mergeCell ref="I65:I72"/>
    <mergeCell ref="J65:J72"/>
    <mergeCell ref="K65:K72"/>
    <mergeCell ref="L65:L72"/>
    <mergeCell ref="L31:L32"/>
    <mergeCell ref="M31:M32"/>
    <mergeCell ref="G33:G37"/>
    <mergeCell ref="H33:H37"/>
    <mergeCell ref="I33:I37"/>
  </mergeCells>
  <dataValidations count="1">
    <dataValidation type="list" allowBlank="1" showInputMessage="1" showErrorMessage="1" sqref="O41" xr:uid="{6B89E453-52D0-48EA-830D-068684EA8C3E}">
      <formula1>INDIRECT(#REF!)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C571-2F03-47C4-8696-28C702A8417D}">
  <sheetPr>
    <tabColor theme="2"/>
  </sheetPr>
  <dimension ref="A1:AI28"/>
  <sheetViews>
    <sheetView topLeftCell="A3" zoomScale="60" zoomScaleNormal="60" zoomScaleSheetLayoutView="50" workbookViewId="0">
      <selection activeCell="O11" sqref="O11:Y11"/>
    </sheetView>
  </sheetViews>
  <sheetFormatPr baseColWidth="10" defaultColWidth="8.85546875" defaultRowHeight="12.75" x14ac:dyDescent="0.25"/>
  <cols>
    <col min="1" max="1" width="25" style="4" customWidth="1"/>
    <col min="2" max="2" width="16.28515625" style="4" customWidth="1"/>
    <col min="3" max="3" width="20.42578125" style="4" customWidth="1"/>
    <col min="4" max="4" width="18.28515625" style="4" customWidth="1"/>
    <col min="5" max="5" width="31.42578125" style="4" customWidth="1"/>
    <col min="6" max="6" width="30.42578125" style="4" customWidth="1"/>
    <col min="7" max="7" width="19.42578125" style="4" customWidth="1"/>
    <col min="8" max="8" width="18.42578125" style="4" customWidth="1"/>
    <col min="9" max="14" width="13.85546875" style="4" customWidth="1"/>
    <col min="15" max="15" width="39.7109375" style="3" customWidth="1"/>
    <col min="16" max="16" width="28.42578125" style="9" customWidth="1"/>
    <col min="17" max="17" width="14.140625" style="3" customWidth="1"/>
    <col min="18" max="18" width="18.28515625" style="3" customWidth="1"/>
    <col min="19" max="19" width="17.28515625" style="3" customWidth="1"/>
    <col min="20" max="21" width="13.7109375" style="3" customWidth="1"/>
    <col min="22" max="22" width="21.140625" style="3" customWidth="1"/>
    <col min="23" max="23" width="22.42578125" style="3" customWidth="1"/>
    <col min="24" max="24" width="19.85546875" style="3" customWidth="1"/>
    <col min="25" max="25" width="29.140625" style="4" customWidth="1"/>
    <col min="26" max="27" width="9.42578125" style="4" customWidth="1"/>
    <col min="28" max="16384" width="8.85546875" style="4"/>
  </cols>
  <sheetData>
    <row r="1" spans="1:35" s="1" customFormat="1" ht="24" customHeight="1" x14ac:dyDescent="0.25">
      <c r="A1" s="814"/>
      <c r="B1" s="604" t="s">
        <v>0</v>
      </c>
      <c r="C1" s="604"/>
      <c r="D1" s="614" t="s">
        <v>1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6"/>
      <c r="W1" s="791" t="s">
        <v>2</v>
      </c>
      <c r="X1" s="793"/>
      <c r="Y1" s="16" t="s">
        <v>3</v>
      </c>
      <c r="AE1" s="1107"/>
      <c r="AF1" s="1107"/>
      <c r="AG1" s="962"/>
      <c r="AH1" s="962"/>
      <c r="AI1" s="962"/>
    </row>
    <row r="2" spans="1:35" s="1" customFormat="1" ht="24" customHeight="1" x14ac:dyDescent="0.25">
      <c r="A2" s="816"/>
      <c r="B2" s="604" t="s">
        <v>4</v>
      </c>
      <c r="C2" s="604"/>
      <c r="D2" s="605" t="s">
        <v>5</v>
      </c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7"/>
      <c r="W2" s="791" t="s">
        <v>6</v>
      </c>
      <c r="X2" s="793"/>
      <c r="Y2" s="16">
        <v>1</v>
      </c>
      <c r="AE2" s="1107"/>
      <c r="AF2" s="1107"/>
      <c r="AG2" s="1108"/>
      <c r="AH2" s="1108"/>
      <c r="AI2" s="1108"/>
    </row>
    <row r="3" spans="1:35" s="1" customFormat="1" ht="24" customHeight="1" x14ac:dyDescent="0.25">
      <c r="A3" s="818"/>
      <c r="B3" s="604" t="s">
        <v>7</v>
      </c>
      <c r="C3" s="604"/>
      <c r="D3" s="605" t="s">
        <v>8</v>
      </c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7"/>
      <c r="W3" s="791" t="s">
        <v>9</v>
      </c>
      <c r="X3" s="793"/>
      <c r="Y3" s="18">
        <v>43767</v>
      </c>
      <c r="AE3" s="1107"/>
      <c r="AF3" s="1107"/>
      <c r="AG3" s="1110"/>
      <c r="AH3" s="1108"/>
      <c r="AI3" s="1108"/>
    </row>
    <row r="4" spans="1:35" ht="18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Y4" s="2"/>
      <c r="Z4" s="2"/>
      <c r="AA4" s="2"/>
      <c r="AB4" s="2"/>
      <c r="AC4" s="2"/>
    </row>
    <row r="5" spans="1:35" ht="18" customHeight="1" x14ac:dyDescent="0.25">
      <c r="A5" s="794" t="s">
        <v>10</v>
      </c>
      <c r="B5" s="963"/>
      <c r="C5" s="973">
        <v>2022</v>
      </c>
      <c r="D5" s="973"/>
      <c r="E5" s="973"/>
      <c r="F5" s="973"/>
      <c r="G5" s="5"/>
      <c r="H5" s="5"/>
      <c r="I5" s="5"/>
      <c r="J5" s="5"/>
      <c r="K5" s="5"/>
      <c r="L5" s="5"/>
      <c r="M5" s="5"/>
      <c r="N5" s="5"/>
      <c r="O5" s="2"/>
      <c r="P5" s="2"/>
      <c r="Q5" s="2"/>
      <c r="R5" s="2"/>
      <c r="S5" s="2"/>
      <c r="T5" s="2"/>
      <c r="U5" s="2"/>
      <c r="V5" s="2"/>
      <c r="Y5" s="2"/>
      <c r="Z5" s="2"/>
      <c r="AA5" s="2"/>
      <c r="AB5" s="2"/>
      <c r="AC5" s="2"/>
    </row>
    <row r="6" spans="1:35" ht="18" customHeight="1" x14ac:dyDescent="0.25">
      <c r="A6" s="794" t="s">
        <v>11</v>
      </c>
      <c r="B6" s="963"/>
      <c r="C6" s="965" t="s">
        <v>763</v>
      </c>
      <c r="D6" s="965"/>
      <c r="E6" s="965"/>
      <c r="F6" s="965"/>
      <c r="G6" s="5"/>
      <c r="H6" s="5"/>
      <c r="I6" s="5"/>
      <c r="J6" s="5"/>
      <c r="K6" s="5"/>
      <c r="L6" s="5"/>
      <c r="M6" s="5"/>
      <c r="N6" s="5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19"/>
      <c r="AA6" s="19"/>
      <c r="AB6" s="19"/>
      <c r="AC6" s="19"/>
    </row>
    <row r="7" spans="1:35" ht="18" customHeight="1" x14ac:dyDescent="0.25">
      <c r="A7" s="794" t="s">
        <v>13</v>
      </c>
      <c r="B7" s="963"/>
      <c r="C7" s="974">
        <v>2017011000087</v>
      </c>
      <c r="D7" s="974"/>
      <c r="E7" s="974"/>
      <c r="F7" s="974"/>
      <c r="G7" s="5"/>
      <c r="H7" s="5"/>
      <c r="I7" s="5"/>
      <c r="J7" s="5"/>
      <c r="K7" s="5"/>
      <c r="L7" s="5"/>
      <c r="M7" s="5"/>
      <c r="N7" s="5"/>
      <c r="O7" s="810"/>
      <c r="P7" s="810"/>
      <c r="Q7" s="810"/>
      <c r="R7" s="810"/>
      <c r="S7" s="810"/>
      <c r="T7" s="810"/>
      <c r="U7" s="810"/>
      <c r="V7" s="810"/>
      <c r="W7" s="810"/>
      <c r="X7" s="810"/>
      <c r="Y7" s="810"/>
      <c r="Z7" s="19"/>
      <c r="AA7" s="19"/>
      <c r="AB7" s="19"/>
      <c r="AC7" s="19"/>
    </row>
    <row r="8" spans="1:35" ht="28.5" customHeight="1" x14ac:dyDescent="0.25">
      <c r="A8" s="794" t="s">
        <v>15</v>
      </c>
      <c r="B8" s="963"/>
      <c r="C8" s="965" t="s">
        <v>764</v>
      </c>
      <c r="D8" s="965"/>
      <c r="E8" s="965"/>
      <c r="F8" s="965"/>
      <c r="G8" s="5"/>
      <c r="H8" s="5"/>
      <c r="I8" s="5"/>
      <c r="J8" s="5"/>
      <c r="K8" s="5"/>
      <c r="L8" s="5"/>
      <c r="M8" s="5"/>
      <c r="N8" s="5"/>
      <c r="O8" s="810"/>
      <c r="P8" s="810"/>
      <c r="Q8" s="810"/>
      <c r="R8" s="810"/>
      <c r="S8" s="810"/>
      <c r="T8" s="810"/>
      <c r="U8" s="810"/>
      <c r="V8" s="810"/>
      <c r="W8" s="810"/>
      <c r="X8" s="810"/>
      <c r="Y8" s="810"/>
      <c r="Z8" s="19"/>
      <c r="AA8" s="19"/>
      <c r="AB8" s="19"/>
      <c r="AC8" s="19"/>
    </row>
    <row r="9" spans="1:35" ht="18" customHeight="1" x14ac:dyDescent="0.25">
      <c r="A9" s="794" t="s">
        <v>17</v>
      </c>
      <c r="B9" s="963"/>
      <c r="C9" s="965" t="s">
        <v>625</v>
      </c>
      <c r="D9" s="965"/>
      <c r="E9" s="965"/>
      <c r="F9" s="965"/>
      <c r="G9" s="5"/>
      <c r="H9" s="5"/>
      <c r="I9" s="5"/>
      <c r="J9" s="5"/>
      <c r="K9" s="5"/>
      <c r="L9" s="5"/>
      <c r="M9" s="5"/>
      <c r="N9" s="5"/>
      <c r="O9" s="810"/>
      <c r="P9" s="810"/>
      <c r="Q9" s="810"/>
      <c r="R9" s="810"/>
      <c r="S9" s="810"/>
      <c r="T9" s="810"/>
      <c r="U9" s="810"/>
      <c r="V9" s="810"/>
      <c r="W9" s="810"/>
      <c r="X9" s="810"/>
      <c r="Y9" s="810"/>
      <c r="Z9" s="19"/>
      <c r="AA9" s="19"/>
      <c r="AB9" s="19"/>
      <c r="AC9" s="19"/>
    </row>
    <row r="10" spans="1:35" ht="18" customHeight="1" thickBot="1" x14ac:dyDescent="0.3">
      <c r="A10" s="6"/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Y10" s="3"/>
      <c r="Z10" s="19"/>
      <c r="AA10" s="19"/>
      <c r="AB10" s="19"/>
      <c r="AC10" s="19"/>
    </row>
    <row r="11" spans="1:35" ht="33" customHeight="1" x14ac:dyDescent="0.25">
      <c r="A11" s="966" t="s">
        <v>19</v>
      </c>
      <c r="B11" s="967"/>
      <c r="C11" s="967"/>
      <c r="D11" s="967"/>
      <c r="E11" s="967"/>
      <c r="F11" s="968"/>
      <c r="G11" s="969" t="s">
        <v>20</v>
      </c>
      <c r="H11" s="970"/>
      <c r="I11" s="970"/>
      <c r="J11" s="970"/>
      <c r="K11" s="970"/>
      <c r="L11" s="970"/>
      <c r="M11" s="970"/>
      <c r="N11" s="971"/>
      <c r="O11" s="976" t="s">
        <v>21</v>
      </c>
      <c r="P11" s="977"/>
      <c r="Q11" s="977"/>
      <c r="R11" s="977"/>
      <c r="S11" s="977"/>
      <c r="T11" s="977"/>
      <c r="U11" s="977"/>
      <c r="V11" s="977"/>
      <c r="W11" s="977"/>
      <c r="X11" s="977"/>
      <c r="Y11" s="978"/>
      <c r="Z11" s="19"/>
      <c r="AA11" s="19"/>
      <c r="AB11" s="19"/>
      <c r="AC11" s="19"/>
    </row>
    <row r="12" spans="1:35" s="12" customFormat="1" ht="66.75" customHeight="1" thickBot="1" x14ac:dyDescent="0.3">
      <c r="A12" s="199" t="s">
        <v>22</v>
      </c>
      <c r="B12" s="200" t="s">
        <v>23</v>
      </c>
      <c r="C12" s="201" t="s">
        <v>24</v>
      </c>
      <c r="D12" s="201" t="s">
        <v>407</v>
      </c>
      <c r="E12" s="201" t="s">
        <v>26</v>
      </c>
      <c r="F12" s="204" t="s">
        <v>534</v>
      </c>
      <c r="G12" s="208" t="s">
        <v>27</v>
      </c>
      <c r="H12" s="202" t="s">
        <v>28</v>
      </c>
      <c r="I12" s="202" t="s">
        <v>29</v>
      </c>
      <c r="J12" s="202" t="s">
        <v>30</v>
      </c>
      <c r="K12" s="202" t="s">
        <v>31</v>
      </c>
      <c r="L12" s="202" t="s">
        <v>32</v>
      </c>
      <c r="M12" s="203" t="s">
        <v>33</v>
      </c>
      <c r="N12" s="209" t="s">
        <v>34</v>
      </c>
      <c r="O12" s="352" t="s">
        <v>35</v>
      </c>
      <c r="P12" s="351" t="s">
        <v>36</v>
      </c>
      <c r="Q12" s="351" t="s">
        <v>37</v>
      </c>
      <c r="R12" s="353" t="s">
        <v>38</v>
      </c>
      <c r="S12" s="351" t="s">
        <v>39</v>
      </c>
      <c r="T12" s="351" t="s">
        <v>40</v>
      </c>
      <c r="U12" s="351" t="s">
        <v>41</v>
      </c>
      <c r="V12" s="351" t="s">
        <v>42</v>
      </c>
      <c r="W12" s="351" t="s">
        <v>43</v>
      </c>
      <c r="X12" s="351" t="s">
        <v>44</v>
      </c>
      <c r="Y12" s="350" t="s">
        <v>45</v>
      </c>
    </row>
    <row r="13" spans="1:35" s="12" customFormat="1" ht="45.75" customHeight="1" x14ac:dyDescent="0.25">
      <c r="A13" s="1156" t="s">
        <v>765</v>
      </c>
      <c r="B13" s="855" t="s">
        <v>766</v>
      </c>
      <c r="C13" s="855" t="s">
        <v>767</v>
      </c>
      <c r="D13" s="1158">
        <v>1600</v>
      </c>
      <c r="E13" s="251" t="s">
        <v>768</v>
      </c>
      <c r="F13" s="1335">
        <v>2649900000</v>
      </c>
      <c r="G13" s="491" t="s">
        <v>52</v>
      </c>
      <c r="H13" s="493" t="s">
        <v>52</v>
      </c>
      <c r="I13" s="493" t="s">
        <v>52</v>
      </c>
      <c r="J13" s="493" t="s">
        <v>52</v>
      </c>
      <c r="K13" s="493" t="s">
        <v>52</v>
      </c>
      <c r="L13" s="493" t="s">
        <v>52</v>
      </c>
      <c r="M13" s="493" t="s">
        <v>52</v>
      </c>
      <c r="N13" s="502" t="s">
        <v>52</v>
      </c>
      <c r="O13" s="1027" t="s">
        <v>769</v>
      </c>
      <c r="P13" s="852" t="s">
        <v>770</v>
      </c>
      <c r="Q13" s="852" t="s">
        <v>55</v>
      </c>
      <c r="R13" s="928">
        <v>1</v>
      </c>
      <c r="S13" s="852" t="s">
        <v>153</v>
      </c>
      <c r="T13" s="1160">
        <v>44593</v>
      </c>
      <c r="U13" s="1160">
        <v>44926</v>
      </c>
      <c r="V13" s="855" t="s">
        <v>57</v>
      </c>
      <c r="W13" s="1163">
        <v>4818000000</v>
      </c>
      <c r="X13" s="1164" t="s">
        <v>66</v>
      </c>
      <c r="Y13" s="958" t="s">
        <v>688</v>
      </c>
    </row>
    <row r="14" spans="1:35" ht="45.75" customHeight="1" x14ac:dyDescent="0.25">
      <c r="A14" s="1157"/>
      <c r="B14" s="1001"/>
      <c r="C14" s="1001"/>
      <c r="D14" s="1159"/>
      <c r="E14" s="246" t="s">
        <v>771</v>
      </c>
      <c r="F14" s="548">
        <v>1300860000</v>
      </c>
      <c r="G14" s="492" t="s">
        <v>52</v>
      </c>
      <c r="H14" s="494" t="s">
        <v>52</v>
      </c>
      <c r="I14" s="494" t="s">
        <v>52</v>
      </c>
      <c r="J14" s="494" t="s">
        <v>52</v>
      </c>
      <c r="K14" s="494" t="s">
        <v>52</v>
      </c>
      <c r="L14" s="494" t="s">
        <v>52</v>
      </c>
      <c r="M14" s="494" t="s">
        <v>52</v>
      </c>
      <c r="N14" s="503" t="s">
        <v>52</v>
      </c>
      <c r="O14" s="1012"/>
      <c r="P14" s="981"/>
      <c r="Q14" s="981"/>
      <c r="R14" s="920"/>
      <c r="S14" s="981"/>
      <c r="T14" s="1161"/>
      <c r="U14" s="1161"/>
      <c r="V14" s="1001"/>
      <c r="W14" s="1162"/>
      <c r="X14" s="1131"/>
      <c r="Y14" s="1002"/>
    </row>
    <row r="15" spans="1:35" ht="45.75" customHeight="1" x14ac:dyDescent="0.25">
      <c r="A15" s="1157"/>
      <c r="B15" s="1001"/>
      <c r="C15" s="1001"/>
      <c r="D15" s="1159"/>
      <c r="E15" s="246" t="s">
        <v>772</v>
      </c>
      <c r="F15" s="206">
        <v>867240000</v>
      </c>
      <c r="G15" s="492" t="s">
        <v>52</v>
      </c>
      <c r="H15" s="494" t="s">
        <v>52</v>
      </c>
      <c r="I15" s="494" t="s">
        <v>52</v>
      </c>
      <c r="J15" s="494" t="s">
        <v>52</v>
      </c>
      <c r="K15" s="494" t="s">
        <v>52</v>
      </c>
      <c r="L15" s="494" t="s">
        <v>52</v>
      </c>
      <c r="M15" s="494" t="s">
        <v>52</v>
      </c>
      <c r="N15" s="503" t="s">
        <v>52</v>
      </c>
      <c r="O15" s="248" t="s">
        <v>773</v>
      </c>
      <c r="P15" s="78" t="s">
        <v>774</v>
      </c>
      <c r="Q15" s="7" t="s">
        <v>143</v>
      </c>
      <c r="R15" s="20">
        <v>0.15</v>
      </c>
      <c r="S15" s="78" t="s">
        <v>153</v>
      </c>
      <c r="T15" s="79">
        <v>44593</v>
      </c>
      <c r="U15" s="79">
        <v>44926</v>
      </c>
      <c r="V15" s="14" t="s">
        <v>57</v>
      </c>
      <c r="W15" s="1162"/>
      <c r="X15" s="24" t="s">
        <v>66</v>
      </c>
      <c r="Y15" s="247" t="s">
        <v>688</v>
      </c>
    </row>
    <row r="16" spans="1:35" ht="59.25" customHeight="1" x14ac:dyDescent="0.25">
      <c r="A16" s="1157" t="s">
        <v>775</v>
      </c>
      <c r="B16" s="1001" t="s">
        <v>776</v>
      </c>
      <c r="C16" s="1001" t="s">
        <v>777</v>
      </c>
      <c r="D16" s="1159">
        <v>2</v>
      </c>
      <c r="E16" s="246" t="s">
        <v>778</v>
      </c>
      <c r="F16" s="206">
        <v>90785520</v>
      </c>
      <c r="G16" s="492" t="s">
        <v>52</v>
      </c>
      <c r="H16" s="494" t="s">
        <v>52</v>
      </c>
      <c r="I16" s="494" t="s">
        <v>52</v>
      </c>
      <c r="J16" s="494" t="s">
        <v>52</v>
      </c>
      <c r="K16" s="494" t="s">
        <v>52</v>
      </c>
      <c r="L16" s="494" t="s">
        <v>52</v>
      </c>
      <c r="M16" s="494" t="s">
        <v>52</v>
      </c>
      <c r="N16" s="503" t="s">
        <v>52</v>
      </c>
      <c r="O16" s="248" t="s">
        <v>779</v>
      </c>
      <c r="P16" s="78" t="s">
        <v>780</v>
      </c>
      <c r="Q16" s="78" t="s">
        <v>55</v>
      </c>
      <c r="R16" s="15">
        <v>1</v>
      </c>
      <c r="S16" s="78" t="s">
        <v>153</v>
      </c>
      <c r="T16" s="79">
        <v>44593</v>
      </c>
      <c r="U16" s="79">
        <v>44926</v>
      </c>
      <c r="V16" s="14" t="s">
        <v>57</v>
      </c>
      <c r="W16" s="1162">
        <v>435720018</v>
      </c>
      <c r="X16" s="24" t="s">
        <v>66</v>
      </c>
      <c r="Y16" s="247" t="s">
        <v>688</v>
      </c>
    </row>
    <row r="17" spans="1:25" ht="158.25" customHeight="1" x14ac:dyDescent="0.25">
      <c r="A17" s="1157"/>
      <c r="B17" s="1001"/>
      <c r="C17" s="1001"/>
      <c r="D17" s="1159"/>
      <c r="E17" s="863" t="s">
        <v>781</v>
      </c>
      <c r="F17" s="1094">
        <v>344934498</v>
      </c>
      <c r="G17" s="492" t="s">
        <v>52</v>
      </c>
      <c r="H17" s="494" t="s">
        <v>52</v>
      </c>
      <c r="I17" s="494" t="s">
        <v>52</v>
      </c>
      <c r="J17" s="494" t="s">
        <v>52</v>
      </c>
      <c r="K17" s="494" t="s">
        <v>52</v>
      </c>
      <c r="L17" s="494" t="s">
        <v>52</v>
      </c>
      <c r="M17" s="494" t="s">
        <v>52</v>
      </c>
      <c r="N17" s="503" t="s">
        <v>52</v>
      </c>
      <c r="O17" s="1235" t="s">
        <v>782</v>
      </c>
      <c r="P17" s="1236" t="s">
        <v>783</v>
      </c>
      <c r="Q17" s="1236" t="s">
        <v>55</v>
      </c>
      <c r="R17" s="1236">
        <v>2</v>
      </c>
      <c r="S17" s="1236" t="s">
        <v>88</v>
      </c>
      <c r="T17" s="79">
        <v>44621</v>
      </c>
      <c r="U17" s="79">
        <v>44926</v>
      </c>
      <c r="V17" s="1001" t="s">
        <v>57</v>
      </c>
      <c r="W17" s="1162"/>
      <c r="X17" s="24" t="s">
        <v>66</v>
      </c>
      <c r="Y17" s="247" t="s">
        <v>688</v>
      </c>
    </row>
    <row r="18" spans="1:25" ht="113.25" customHeight="1" x14ac:dyDescent="0.25">
      <c r="A18" s="1157"/>
      <c r="B18" s="1001"/>
      <c r="C18" s="1001"/>
      <c r="D18" s="1159"/>
      <c r="E18" s="863"/>
      <c r="F18" s="1094"/>
      <c r="G18" s="492" t="s">
        <v>52</v>
      </c>
      <c r="H18" s="494" t="s">
        <v>52</v>
      </c>
      <c r="I18" s="494" t="s">
        <v>52</v>
      </c>
      <c r="J18" s="494" t="s">
        <v>52</v>
      </c>
      <c r="K18" s="494" t="s">
        <v>52</v>
      </c>
      <c r="L18" s="494" t="s">
        <v>52</v>
      </c>
      <c r="M18" s="494" t="s">
        <v>52</v>
      </c>
      <c r="N18" s="503" t="s">
        <v>52</v>
      </c>
      <c r="O18" s="1235" t="s">
        <v>784</v>
      </c>
      <c r="P18" s="1236" t="s">
        <v>785</v>
      </c>
      <c r="Q18" s="1237" t="s">
        <v>55</v>
      </c>
      <c r="R18" s="1236">
        <v>1</v>
      </c>
      <c r="S18" s="1236" t="s">
        <v>153</v>
      </c>
      <c r="T18" s="79">
        <v>44563</v>
      </c>
      <c r="U18" s="79">
        <v>44926</v>
      </c>
      <c r="V18" s="1001"/>
      <c r="W18" s="1162"/>
      <c r="X18" s="24" t="s">
        <v>66</v>
      </c>
      <c r="Y18" s="247" t="s">
        <v>688</v>
      </c>
    </row>
    <row r="19" spans="1:25" ht="46.5" customHeight="1" x14ac:dyDescent="0.25">
      <c r="A19" s="1157"/>
      <c r="B19" s="1001" t="s">
        <v>786</v>
      </c>
      <c r="C19" s="1001" t="s">
        <v>787</v>
      </c>
      <c r="D19" s="1159">
        <v>340000</v>
      </c>
      <c r="E19" s="863" t="s">
        <v>788</v>
      </c>
      <c r="F19" s="864">
        <v>2276279982</v>
      </c>
      <c r="G19" s="492" t="s">
        <v>52</v>
      </c>
      <c r="H19" s="494" t="s">
        <v>52</v>
      </c>
      <c r="I19" s="494" t="s">
        <v>52</v>
      </c>
      <c r="J19" s="494" t="s">
        <v>52</v>
      </c>
      <c r="K19" s="494" t="s">
        <v>52</v>
      </c>
      <c r="L19" s="494" t="s">
        <v>52</v>
      </c>
      <c r="M19" s="494" t="s">
        <v>52</v>
      </c>
      <c r="N19" s="503" t="s">
        <v>52</v>
      </c>
      <c r="O19" s="1235" t="s">
        <v>789</v>
      </c>
      <c r="P19" s="1236" t="s">
        <v>790</v>
      </c>
      <c r="Q19" s="1236" t="s">
        <v>55</v>
      </c>
      <c r="R19" s="1240">
        <v>11</v>
      </c>
      <c r="S19" s="1236" t="s">
        <v>112</v>
      </c>
      <c r="T19" s="51">
        <v>44593</v>
      </c>
      <c r="U19" s="51">
        <v>44926</v>
      </c>
      <c r="V19" s="1001" t="s">
        <v>57</v>
      </c>
      <c r="W19" s="1166">
        <v>1576279982</v>
      </c>
      <c r="X19" s="70" t="s">
        <v>66</v>
      </c>
      <c r="Y19" s="247" t="s">
        <v>688</v>
      </c>
    </row>
    <row r="20" spans="1:25" ht="47.25" customHeight="1" x14ac:dyDescent="0.25">
      <c r="A20" s="1157"/>
      <c r="B20" s="1001"/>
      <c r="C20" s="1001"/>
      <c r="D20" s="1159"/>
      <c r="E20" s="863"/>
      <c r="F20" s="865"/>
      <c r="G20" s="492" t="s">
        <v>52</v>
      </c>
      <c r="H20" s="494" t="s">
        <v>52</v>
      </c>
      <c r="I20" s="494" t="s">
        <v>52</v>
      </c>
      <c r="J20" s="494" t="s">
        <v>52</v>
      </c>
      <c r="K20" s="494" t="s">
        <v>52</v>
      </c>
      <c r="L20" s="494" t="s">
        <v>52</v>
      </c>
      <c r="M20" s="494" t="s">
        <v>52</v>
      </c>
      <c r="N20" s="503" t="s">
        <v>52</v>
      </c>
      <c r="O20" s="1235" t="s">
        <v>791</v>
      </c>
      <c r="P20" s="1236" t="s">
        <v>792</v>
      </c>
      <c r="Q20" s="1237" t="s">
        <v>55</v>
      </c>
      <c r="R20" s="1240">
        <v>40</v>
      </c>
      <c r="S20" s="1236" t="s">
        <v>88</v>
      </c>
      <c r="T20" s="51">
        <v>44563</v>
      </c>
      <c r="U20" s="51">
        <v>44926</v>
      </c>
      <c r="V20" s="1001"/>
      <c r="W20" s="1168"/>
      <c r="X20" s="70" t="s">
        <v>66</v>
      </c>
      <c r="Y20" s="247" t="s">
        <v>688</v>
      </c>
    </row>
    <row r="21" spans="1:25" ht="158.25" customHeight="1" x14ac:dyDescent="0.25">
      <c r="A21" s="1157"/>
      <c r="B21" s="1001"/>
      <c r="C21" s="1001"/>
      <c r="D21" s="1159"/>
      <c r="E21" s="863"/>
      <c r="F21" s="865"/>
      <c r="G21" s="498" t="s">
        <v>52</v>
      </c>
      <c r="H21" s="495" t="s">
        <v>52</v>
      </c>
      <c r="I21" s="495" t="s">
        <v>52</v>
      </c>
      <c r="J21" s="495" t="s">
        <v>52</v>
      </c>
      <c r="K21" s="495" t="s">
        <v>52</v>
      </c>
      <c r="L21" s="495" t="s">
        <v>52</v>
      </c>
      <c r="M21" s="495" t="s">
        <v>52</v>
      </c>
      <c r="N21" s="534" t="s">
        <v>52</v>
      </c>
      <c r="O21" s="1235" t="s">
        <v>793</v>
      </c>
      <c r="P21" s="1236" t="s">
        <v>65</v>
      </c>
      <c r="Q21" s="1237" t="s">
        <v>55</v>
      </c>
      <c r="R21" s="1241">
        <v>7097</v>
      </c>
      <c r="S21" s="1236" t="s">
        <v>56</v>
      </c>
      <c r="T21" s="51">
        <v>44572</v>
      </c>
      <c r="U21" s="51">
        <v>44926</v>
      </c>
      <c r="V21" s="14" t="s">
        <v>57</v>
      </c>
      <c r="W21" s="1166">
        <v>700000000</v>
      </c>
      <c r="X21" s="1096" t="s">
        <v>66</v>
      </c>
      <c r="Y21" s="1036" t="s">
        <v>699</v>
      </c>
    </row>
    <row r="22" spans="1:25" ht="123" customHeight="1" x14ac:dyDescent="0.25">
      <c r="A22" s="1157"/>
      <c r="B22" s="1001"/>
      <c r="C22" s="1001"/>
      <c r="D22" s="1159"/>
      <c r="E22" s="863"/>
      <c r="F22" s="834"/>
      <c r="G22" s="498" t="s">
        <v>52</v>
      </c>
      <c r="H22" s="495" t="s">
        <v>52</v>
      </c>
      <c r="I22" s="495" t="s">
        <v>52</v>
      </c>
      <c r="J22" s="495" t="s">
        <v>52</v>
      </c>
      <c r="K22" s="495" t="s">
        <v>52</v>
      </c>
      <c r="L22" s="495" t="s">
        <v>52</v>
      </c>
      <c r="M22" s="495" t="s">
        <v>52</v>
      </c>
      <c r="N22" s="534" t="s">
        <v>52</v>
      </c>
      <c r="O22" s="1238" t="s">
        <v>794</v>
      </c>
      <c r="P22" s="1239" t="s">
        <v>795</v>
      </c>
      <c r="Q22" s="1237" t="s">
        <v>55</v>
      </c>
      <c r="R22" s="1241">
        <v>14344</v>
      </c>
      <c r="S22" s="1236" t="s">
        <v>56</v>
      </c>
      <c r="T22" s="51">
        <v>44572</v>
      </c>
      <c r="U22" s="51">
        <v>44926</v>
      </c>
      <c r="V22" s="14" t="s">
        <v>57</v>
      </c>
      <c r="W22" s="1168"/>
      <c r="X22" s="1096"/>
      <c r="Y22" s="1036"/>
    </row>
    <row r="23" spans="1:25" ht="54.75" customHeight="1" x14ac:dyDescent="0.25">
      <c r="A23" s="1157"/>
      <c r="B23" s="1001"/>
      <c r="C23" s="1001"/>
      <c r="D23" s="1159"/>
      <c r="E23" s="246" t="s">
        <v>796</v>
      </c>
      <c r="F23" s="1336">
        <v>220000000</v>
      </c>
      <c r="G23" s="492" t="s">
        <v>52</v>
      </c>
      <c r="H23" s="494" t="s">
        <v>52</v>
      </c>
      <c r="I23" s="494" t="s">
        <v>52</v>
      </c>
      <c r="J23" s="494" t="s">
        <v>52</v>
      </c>
      <c r="K23" s="494" t="s">
        <v>52</v>
      </c>
      <c r="L23" s="494" t="s">
        <v>52</v>
      </c>
      <c r="M23" s="494" t="s">
        <v>52</v>
      </c>
      <c r="N23" s="503" t="s">
        <v>52</v>
      </c>
      <c r="O23" s="1235" t="s">
        <v>797</v>
      </c>
      <c r="P23" s="1236" t="s">
        <v>798</v>
      </c>
      <c r="Q23" s="1237" t="s">
        <v>55</v>
      </c>
      <c r="R23" s="1236">
        <v>3</v>
      </c>
      <c r="S23" s="1236" t="s">
        <v>153</v>
      </c>
      <c r="T23" s="79">
        <v>44593</v>
      </c>
      <c r="U23" s="79">
        <v>44926</v>
      </c>
      <c r="V23" s="14" t="s">
        <v>57</v>
      </c>
      <c r="W23" s="71">
        <v>220000000</v>
      </c>
      <c r="X23" s="24" t="s">
        <v>66</v>
      </c>
      <c r="Y23" s="247" t="s">
        <v>688</v>
      </c>
    </row>
    <row r="24" spans="1:25" ht="74.25" customHeight="1" x14ac:dyDescent="0.25">
      <c r="A24" s="1157"/>
      <c r="B24" s="1001"/>
      <c r="C24" s="1001"/>
      <c r="D24" s="1159"/>
      <c r="E24" s="246" t="s">
        <v>799</v>
      </c>
      <c r="F24" s="1336">
        <v>100000000</v>
      </c>
      <c r="G24" s="492" t="s">
        <v>52</v>
      </c>
      <c r="H24" s="494" t="s">
        <v>52</v>
      </c>
      <c r="I24" s="494" t="s">
        <v>52</v>
      </c>
      <c r="J24" s="494" t="s">
        <v>52</v>
      </c>
      <c r="K24" s="494" t="s">
        <v>52</v>
      </c>
      <c r="L24" s="494" t="s">
        <v>52</v>
      </c>
      <c r="M24" s="494" t="s">
        <v>52</v>
      </c>
      <c r="N24" s="503" t="s">
        <v>52</v>
      </c>
      <c r="O24" s="1235" t="s">
        <v>800</v>
      </c>
      <c r="P24" s="1236" t="s">
        <v>801</v>
      </c>
      <c r="Q24" s="1237" t="s">
        <v>55</v>
      </c>
      <c r="R24" s="1240">
        <v>2</v>
      </c>
      <c r="S24" s="1236" t="s">
        <v>88</v>
      </c>
      <c r="T24" s="79">
        <v>44563</v>
      </c>
      <c r="U24" s="79">
        <v>44926</v>
      </c>
      <c r="V24" s="14" t="s">
        <v>57</v>
      </c>
      <c r="W24" s="71">
        <v>100000000</v>
      </c>
      <c r="X24" s="24" t="s">
        <v>66</v>
      </c>
      <c r="Y24" s="247" t="s">
        <v>688</v>
      </c>
    </row>
    <row r="25" spans="1:25" ht="42.75" customHeight="1" thickBot="1" x14ac:dyDescent="0.3">
      <c r="A25" s="1169"/>
      <c r="B25" s="1009"/>
      <c r="C25" s="1009"/>
      <c r="D25" s="1170"/>
      <c r="E25" s="197" t="s">
        <v>802</v>
      </c>
      <c r="F25" s="1337">
        <v>150000000</v>
      </c>
      <c r="G25" s="510" t="s">
        <v>52</v>
      </c>
      <c r="H25" s="499" t="s">
        <v>52</v>
      </c>
      <c r="I25" s="499" t="s">
        <v>52</v>
      </c>
      <c r="J25" s="499" t="s">
        <v>52</v>
      </c>
      <c r="K25" s="499" t="s">
        <v>52</v>
      </c>
      <c r="L25" s="499" t="s">
        <v>52</v>
      </c>
      <c r="M25" s="499" t="s">
        <v>52</v>
      </c>
      <c r="N25" s="504" t="s">
        <v>52</v>
      </c>
      <c r="O25" s="1217" t="s">
        <v>803</v>
      </c>
      <c r="P25" s="1218" t="s">
        <v>804</v>
      </c>
      <c r="Q25" s="1242" t="s">
        <v>55</v>
      </c>
      <c r="R25" s="1243">
        <v>1</v>
      </c>
      <c r="S25" s="1218" t="s">
        <v>153</v>
      </c>
      <c r="T25" s="216">
        <v>44563</v>
      </c>
      <c r="U25" s="216">
        <v>44926</v>
      </c>
      <c r="V25" s="110" t="s">
        <v>57</v>
      </c>
      <c r="W25" s="252">
        <v>150000000</v>
      </c>
      <c r="X25" s="250" t="s">
        <v>66</v>
      </c>
      <c r="Y25" s="249" t="s">
        <v>805</v>
      </c>
    </row>
    <row r="26" spans="1:25" x14ac:dyDescent="0.25">
      <c r="E26" s="19"/>
      <c r="F26" s="26">
        <f>SUM(F13:F25)</f>
        <v>8000000000</v>
      </c>
      <c r="W26" s="27">
        <f>SUM(W13:W25)</f>
        <v>8000000000</v>
      </c>
    </row>
    <row r="27" spans="1:25" x14ac:dyDescent="0.25">
      <c r="E27" s="19"/>
      <c r="F27" s="28"/>
      <c r="W27" s="29"/>
    </row>
    <row r="28" spans="1:25" x14ac:dyDescent="0.25">
      <c r="E28" s="19"/>
      <c r="F28" s="30"/>
      <c r="W28" s="31"/>
    </row>
  </sheetData>
  <mergeCells count="63">
    <mergeCell ref="X21:X22"/>
    <mergeCell ref="Y21:Y22"/>
    <mergeCell ref="A16:A25"/>
    <mergeCell ref="B16:B18"/>
    <mergeCell ref="C16:C18"/>
    <mergeCell ref="D16:D18"/>
    <mergeCell ref="C19:C25"/>
    <mergeCell ref="D19:D25"/>
    <mergeCell ref="E19:E22"/>
    <mergeCell ref="V19:V20"/>
    <mergeCell ref="W16:W18"/>
    <mergeCell ref="E17:E18"/>
    <mergeCell ref="F17:F18"/>
    <mergeCell ref="V17:V18"/>
    <mergeCell ref="B19:B25"/>
    <mergeCell ref="F19:F22"/>
    <mergeCell ref="W21:W22"/>
    <mergeCell ref="W19:W20"/>
    <mergeCell ref="O13:O14"/>
    <mergeCell ref="P13:P14"/>
    <mergeCell ref="Y13:Y14"/>
    <mergeCell ref="Q13:Q14"/>
    <mergeCell ref="R13:R14"/>
    <mergeCell ref="S13:S14"/>
    <mergeCell ref="T13:T14"/>
    <mergeCell ref="U13:U14"/>
    <mergeCell ref="V13:V14"/>
    <mergeCell ref="W13:W15"/>
    <mergeCell ref="X13:X14"/>
    <mergeCell ref="A9:B9"/>
    <mergeCell ref="C9:F9"/>
    <mergeCell ref="A13:A15"/>
    <mergeCell ref="B13:B15"/>
    <mergeCell ref="C13:C15"/>
    <mergeCell ref="D13:D15"/>
    <mergeCell ref="A1:A3"/>
    <mergeCell ref="B1:C1"/>
    <mergeCell ref="D1:V1"/>
    <mergeCell ref="A11:F11"/>
    <mergeCell ref="G11:N11"/>
    <mergeCell ref="O11:Y11"/>
    <mergeCell ref="A5:B5"/>
    <mergeCell ref="C5:F5"/>
    <mergeCell ref="A6:B6"/>
    <mergeCell ref="C6:F6"/>
    <mergeCell ref="O6:Y9"/>
    <mergeCell ref="A7:B7"/>
    <mergeCell ref="C7:F7"/>
    <mergeCell ref="A8:B8"/>
    <mergeCell ref="C8:F8"/>
    <mergeCell ref="AE3:AF3"/>
    <mergeCell ref="AG3:AI3"/>
    <mergeCell ref="AG1:AI1"/>
    <mergeCell ref="B2:C2"/>
    <mergeCell ref="D2:V2"/>
    <mergeCell ref="AE2:AF2"/>
    <mergeCell ref="AG2:AI2"/>
    <mergeCell ref="AE1:AF1"/>
    <mergeCell ref="B3:C3"/>
    <mergeCell ref="D3:V3"/>
    <mergeCell ref="W1:X1"/>
    <mergeCell ref="W2:X2"/>
    <mergeCell ref="W3:X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</sheetPr>
  <dimension ref="A1:AK19"/>
  <sheetViews>
    <sheetView topLeftCell="A2" zoomScale="70" zoomScaleNormal="70" workbookViewId="0">
      <selection activeCell="O6" sqref="O6:Y9"/>
    </sheetView>
  </sheetViews>
  <sheetFormatPr baseColWidth="10" defaultColWidth="8.85546875" defaultRowHeight="12.75" x14ac:dyDescent="0.25"/>
  <cols>
    <col min="1" max="1" width="25" style="4" customWidth="1"/>
    <col min="2" max="2" width="16.28515625" style="4" customWidth="1"/>
    <col min="3" max="3" width="20.42578125" style="4" customWidth="1"/>
    <col min="4" max="4" width="18.28515625" style="4" customWidth="1"/>
    <col min="5" max="5" width="35.7109375" style="4" customWidth="1"/>
    <col min="6" max="6" width="27.42578125" style="4" customWidth="1"/>
    <col min="7" max="7" width="20.85546875" style="4" customWidth="1"/>
    <col min="8" max="8" width="18.42578125" style="4" customWidth="1"/>
    <col min="9" max="14" width="13.85546875" style="4" customWidth="1"/>
    <col min="15" max="15" width="32.42578125" style="3" customWidth="1"/>
    <col min="16" max="16" width="23.42578125" style="3" customWidth="1"/>
    <col min="17" max="17" width="14.140625" style="3" customWidth="1"/>
    <col min="18" max="18" width="11.85546875" style="3" customWidth="1"/>
    <col min="19" max="19" width="17.28515625" style="3" customWidth="1"/>
    <col min="20" max="21" width="13.7109375" style="3" customWidth="1"/>
    <col min="22" max="22" width="21.140625" style="3" customWidth="1"/>
    <col min="23" max="23" width="24.42578125" style="3" customWidth="1"/>
    <col min="24" max="24" width="19.85546875" style="3" customWidth="1"/>
    <col min="25" max="25" width="28.7109375" style="4" customWidth="1"/>
    <col min="26" max="29" width="9.42578125" style="4" customWidth="1"/>
    <col min="30" max="16384" width="8.85546875" style="4"/>
  </cols>
  <sheetData>
    <row r="1" spans="1:37" s="1" customFormat="1" ht="24.75" customHeight="1" x14ac:dyDescent="0.25">
      <c r="A1" s="814"/>
      <c r="B1" s="604" t="s">
        <v>0</v>
      </c>
      <c r="C1" s="604"/>
      <c r="D1" s="614" t="s">
        <v>1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6"/>
      <c r="W1" s="791" t="s">
        <v>2</v>
      </c>
      <c r="X1" s="793"/>
      <c r="Y1" s="16" t="s">
        <v>3</v>
      </c>
      <c r="AG1" s="1107"/>
      <c r="AH1" s="1107"/>
      <c r="AI1" s="962"/>
      <c r="AJ1" s="962"/>
      <c r="AK1" s="962"/>
    </row>
    <row r="2" spans="1:37" s="1" customFormat="1" ht="24.75" customHeight="1" x14ac:dyDescent="0.25">
      <c r="A2" s="816"/>
      <c r="B2" s="604" t="s">
        <v>4</v>
      </c>
      <c r="C2" s="604"/>
      <c r="D2" s="605" t="s">
        <v>5</v>
      </c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7"/>
      <c r="W2" s="791" t="s">
        <v>6</v>
      </c>
      <c r="X2" s="793"/>
      <c r="Y2" s="16">
        <v>1</v>
      </c>
      <c r="AG2" s="1107"/>
      <c r="AH2" s="1107"/>
      <c r="AI2" s="1108"/>
      <c r="AJ2" s="1108"/>
      <c r="AK2" s="1108"/>
    </row>
    <row r="3" spans="1:37" s="1" customFormat="1" ht="24.75" customHeight="1" x14ac:dyDescent="0.25">
      <c r="A3" s="818"/>
      <c r="B3" s="604" t="s">
        <v>7</v>
      </c>
      <c r="C3" s="604"/>
      <c r="D3" s="605" t="s">
        <v>8</v>
      </c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7"/>
      <c r="W3" s="791" t="s">
        <v>9</v>
      </c>
      <c r="X3" s="793"/>
      <c r="Y3" s="18">
        <v>43767</v>
      </c>
      <c r="AG3" s="1107"/>
      <c r="AH3" s="1107"/>
      <c r="AI3" s="1110"/>
      <c r="AJ3" s="1108"/>
      <c r="AK3" s="1108"/>
    </row>
    <row r="4" spans="1:37" ht="18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Y4" s="2"/>
      <c r="Z4" s="2"/>
      <c r="AA4" s="2"/>
      <c r="AB4" s="2"/>
      <c r="AC4" s="2"/>
      <c r="AD4" s="2"/>
      <c r="AE4" s="2"/>
    </row>
    <row r="5" spans="1:37" ht="18" customHeight="1" x14ac:dyDescent="0.25">
      <c r="A5" s="794" t="s">
        <v>10</v>
      </c>
      <c r="B5" s="963"/>
      <c r="C5" s="973">
        <v>2022</v>
      </c>
      <c r="D5" s="973"/>
      <c r="E5" s="973"/>
      <c r="F5" s="973"/>
      <c r="G5" s="32"/>
      <c r="H5" s="5"/>
      <c r="I5" s="5"/>
      <c r="J5" s="5"/>
      <c r="K5" s="5"/>
      <c r="L5" s="5"/>
      <c r="M5" s="5"/>
      <c r="N5" s="5"/>
      <c r="O5" s="2"/>
      <c r="P5" s="2"/>
      <c r="Q5" s="2"/>
      <c r="R5" s="2"/>
      <c r="S5" s="2"/>
      <c r="T5" s="2"/>
      <c r="U5" s="2"/>
      <c r="V5" s="2"/>
      <c r="Y5" s="2"/>
      <c r="Z5" s="2"/>
      <c r="AA5" s="2"/>
      <c r="AB5" s="2"/>
      <c r="AC5" s="2"/>
      <c r="AD5" s="2"/>
      <c r="AE5" s="2"/>
    </row>
    <row r="6" spans="1:37" ht="18" customHeight="1" x14ac:dyDescent="0.25">
      <c r="A6" s="794" t="s">
        <v>11</v>
      </c>
      <c r="B6" s="963"/>
      <c r="C6" s="965" t="s">
        <v>806</v>
      </c>
      <c r="D6" s="965"/>
      <c r="E6" s="965"/>
      <c r="F6" s="965"/>
      <c r="G6" s="1171"/>
      <c r="H6" s="1171"/>
      <c r="I6" s="1171"/>
      <c r="J6" s="1171"/>
      <c r="K6" s="1171"/>
      <c r="L6" s="1171"/>
      <c r="M6" s="1171"/>
      <c r="N6" s="5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19"/>
      <c r="AA6" s="19"/>
      <c r="AB6" s="19"/>
      <c r="AC6" s="19"/>
      <c r="AD6" s="19"/>
      <c r="AE6" s="19"/>
    </row>
    <row r="7" spans="1:37" ht="18" customHeight="1" x14ac:dyDescent="0.25">
      <c r="A7" s="794" t="s">
        <v>13</v>
      </c>
      <c r="B7" s="963"/>
      <c r="C7" s="974">
        <v>2018011000121</v>
      </c>
      <c r="D7" s="974"/>
      <c r="E7" s="974"/>
      <c r="F7" s="974"/>
      <c r="G7" s="1171"/>
      <c r="H7" s="1171"/>
      <c r="I7" s="1171"/>
      <c r="J7" s="1171"/>
      <c r="K7" s="1171"/>
      <c r="L7" s="1171"/>
      <c r="M7" s="1171"/>
      <c r="N7" s="5"/>
      <c r="O7" s="810"/>
      <c r="P7" s="810"/>
      <c r="Q7" s="810"/>
      <c r="R7" s="810"/>
      <c r="S7" s="810"/>
      <c r="T7" s="810"/>
      <c r="U7" s="810"/>
      <c r="V7" s="810"/>
      <c r="W7" s="810"/>
      <c r="X7" s="810"/>
      <c r="Y7" s="810"/>
      <c r="Z7" s="19"/>
      <c r="AA7" s="19"/>
      <c r="AB7" s="19"/>
      <c r="AC7" s="19"/>
      <c r="AD7" s="19"/>
      <c r="AE7" s="19"/>
    </row>
    <row r="8" spans="1:37" ht="18" customHeight="1" x14ac:dyDescent="0.25">
      <c r="A8" s="794" t="s">
        <v>15</v>
      </c>
      <c r="B8" s="963"/>
      <c r="C8" s="964" t="s">
        <v>807</v>
      </c>
      <c r="D8" s="964"/>
      <c r="E8" s="964"/>
      <c r="F8" s="964"/>
      <c r="G8" s="1171"/>
      <c r="H8" s="1171"/>
      <c r="I8" s="1171"/>
      <c r="J8" s="1171"/>
      <c r="K8" s="1171"/>
      <c r="L8" s="1171"/>
      <c r="M8" s="1171"/>
      <c r="N8" s="5"/>
      <c r="O8" s="810"/>
      <c r="P8" s="810"/>
      <c r="Q8" s="810"/>
      <c r="R8" s="810"/>
      <c r="S8" s="810"/>
      <c r="T8" s="810"/>
      <c r="U8" s="810"/>
      <c r="V8" s="810"/>
      <c r="W8" s="810"/>
      <c r="X8" s="810"/>
      <c r="Y8" s="810"/>
      <c r="Z8" s="19"/>
      <c r="AA8" s="19"/>
      <c r="AB8" s="19"/>
      <c r="AC8" s="19"/>
      <c r="AD8" s="19"/>
      <c r="AE8" s="19"/>
    </row>
    <row r="9" spans="1:37" ht="18" customHeight="1" x14ac:dyDescent="0.25">
      <c r="A9" s="794" t="s">
        <v>17</v>
      </c>
      <c r="B9" s="963"/>
      <c r="C9" s="965" t="s">
        <v>625</v>
      </c>
      <c r="D9" s="965"/>
      <c r="E9" s="965"/>
      <c r="F9" s="965"/>
      <c r="G9" s="5"/>
      <c r="H9" s="5"/>
      <c r="I9" s="5"/>
      <c r="J9" s="5"/>
      <c r="K9" s="5"/>
      <c r="L9" s="5"/>
      <c r="M9" s="5"/>
      <c r="N9" s="5"/>
      <c r="O9" s="810"/>
      <c r="P9" s="810"/>
      <c r="Q9" s="810"/>
      <c r="R9" s="810"/>
      <c r="S9" s="810"/>
      <c r="T9" s="810"/>
      <c r="U9" s="810"/>
      <c r="V9" s="810"/>
      <c r="W9" s="810"/>
      <c r="X9" s="810"/>
      <c r="Y9" s="810"/>
      <c r="Z9" s="19"/>
      <c r="AA9" s="19"/>
      <c r="AB9" s="19"/>
      <c r="AC9" s="19"/>
      <c r="AD9" s="19"/>
      <c r="AE9" s="19"/>
    </row>
    <row r="10" spans="1:37" ht="18" customHeight="1" thickBot="1" x14ac:dyDescent="0.3">
      <c r="A10" s="6"/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Y10" s="3"/>
      <c r="Z10" s="19"/>
      <c r="AA10" s="19"/>
      <c r="AB10" s="19"/>
      <c r="AC10" s="19"/>
      <c r="AD10" s="19"/>
      <c r="AE10" s="19"/>
    </row>
    <row r="11" spans="1:37" ht="25.5" customHeight="1" x14ac:dyDescent="0.25">
      <c r="A11" s="966" t="s">
        <v>19</v>
      </c>
      <c r="B11" s="967"/>
      <c r="C11" s="967"/>
      <c r="D11" s="967"/>
      <c r="E11" s="967"/>
      <c r="F11" s="968"/>
      <c r="G11" s="1177" t="s">
        <v>20</v>
      </c>
      <c r="H11" s="1178"/>
      <c r="I11" s="1178"/>
      <c r="J11" s="1178"/>
      <c r="K11" s="1178"/>
      <c r="L11" s="1178"/>
      <c r="M11" s="1178"/>
      <c r="N11" s="1179"/>
      <c r="O11" s="976" t="s">
        <v>21</v>
      </c>
      <c r="P11" s="977"/>
      <c r="Q11" s="977"/>
      <c r="R11" s="977"/>
      <c r="S11" s="977"/>
      <c r="T11" s="977"/>
      <c r="U11" s="977"/>
      <c r="V11" s="977"/>
      <c r="W11" s="977"/>
      <c r="X11" s="977"/>
      <c r="Y11" s="978"/>
      <c r="Z11" s="19"/>
      <c r="AA11" s="19"/>
      <c r="AB11" s="19"/>
      <c r="AC11" s="19"/>
      <c r="AD11" s="19"/>
      <c r="AE11" s="19"/>
    </row>
    <row r="12" spans="1:37" ht="38.25" customHeight="1" thickBot="1" x14ac:dyDescent="0.3">
      <c r="A12" s="199" t="s">
        <v>22</v>
      </c>
      <c r="B12" s="200" t="s">
        <v>23</v>
      </c>
      <c r="C12" s="201" t="s">
        <v>24</v>
      </c>
      <c r="D12" s="201" t="s">
        <v>407</v>
      </c>
      <c r="E12" s="201" t="s">
        <v>26</v>
      </c>
      <c r="F12" s="204" t="s">
        <v>534</v>
      </c>
      <c r="G12" s="208" t="s">
        <v>27</v>
      </c>
      <c r="H12" s="202" t="s">
        <v>28</v>
      </c>
      <c r="I12" s="202" t="s">
        <v>29</v>
      </c>
      <c r="J12" s="202" t="s">
        <v>30</v>
      </c>
      <c r="K12" s="203" t="s">
        <v>31</v>
      </c>
      <c r="L12" s="202" t="s">
        <v>32</v>
      </c>
      <c r="M12" s="203" t="s">
        <v>33</v>
      </c>
      <c r="N12" s="209" t="s">
        <v>34</v>
      </c>
      <c r="O12" s="541" t="s">
        <v>35</v>
      </c>
      <c r="P12" s="537" t="s">
        <v>36</v>
      </c>
      <c r="Q12" s="537" t="s">
        <v>37</v>
      </c>
      <c r="R12" s="515" t="s">
        <v>38</v>
      </c>
      <c r="S12" s="537" t="s">
        <v>39</v>
      </c>
      <c r="T12" s="537" t="s">
        <v>40</v>
      </c>
      <c r="U12" s="537" t="s">
        <v>41</v>
      </c>
      <c r="V12" s="537" t="s">
        <v>42</v>
      </c>
      <c r="W12" s="537" t="s">
        <v>43</v>
      </c>
      <c r="X12" s="537" t="s">
        <v>44</v>
      </c>
      <c r="Y12" s="536" t="s">
        <v>45</v>
      </c>
    </row>
    <row r="13" spans="1:37" s="12" customFormat="1" ht="57.75" customHeight="1" x14ac:dyDescent="0.25">
      <c r="A13" s="1180" t="s">
        <v>808</v>
      </c>
      <c r="B13" s="1176" t="s">
        <v>809</v>
      </c>
      <c r="C13" s="1176" t="s">
        <v>809</v>
      </c>
      <c r="D13" s="1176">
        <v>3</v>
      </c>
      <c r="E13" s="160" t="s">
        <v>810</v>
      </c>
      <c r="F13" s="205">
        <v>72000000</v>
      </c>
      <c r="G13" s="210" t="s">
        <v>51</v>
      </c>
      <c r="H13" s="193" t="s">
        <v>52</v>
      </c>
      <c r="I13" s="193" t="s">
        <v>52</v>
      </c>
      <c r="J13" s="193" t="s">
        <v>52</v>
      </c>
      <c r="K13" s="193" t="s">
        <v>52</v>
      </c>
      <c r="L13" s="193" t="s">
        <v>52</v>
      </c>
      <c r="M13" s="193" t="s">
        <v>52</v>
      </c>
      <c r="N13" s="211" t="s">
        <v>52</v>
      </c>
      <c r="O13" s="185" t="s">
        <v>811</v>
      </c>
      <c r="P13" s="171" t="s">
        <v>812</v>
      </c>
      <c r="Q13" s="171" t="s">
        <v>55</v>
      </c>
      <c r="R13" s="171">
        <v>1</v>
      </c>
      <c r="S13" s="171" t="s">
        <v>185</v>
      </c>
      <c r="T13" s="172">
        <v>44563</v>
      </c>
      <c r="U13" s="172" t="s">
        <v>813</v>
      </c>
      <c r="V13" s="194" t="s">
        <v>57</v>
      </c>
      <c r="W13" s="195">
        <v>72000000</v>
      </c>
      <c r="X13" s="194" t="s">
        <v>66</v>
      </c>
      <c r="Y13" s="196" t="s">
        <v>688</v>
      </c>
    </row>
    <row r="14" spans="1:37" ht="49.5" customHeight="1" x14ac:dyDescent="0.25">
      <c r="A14" s="1181"/>
      <c r="B14" s="1140"/>
      <c r="C14" s="1140"/>
      <c r="D14" s="1140"/>
      <c r="E14" s="34" t="s">
        <v>814</v>
      </c>
      <c r="F14" s="206">
        <v>160000000</v>
      </c>
      <c r="G14" s="212" t="s">
        <v>51</v>
      </c>
      <c r="H14" s="13" t="s">
        <v>52</v>
      </c>
      <c r="I14" s="13" t="s">
        <v>52</v>
      </c>
      <c r="J14" s="13" t="s">
        <v>52</v>
      </c>
      <c r="K14" s="13" t="s">
        <v>52</v>
      </c>
      <c r="L14" s="13" t="s">
        <v>52</v>
      </c>
      <c r="M14" s="13" t="s">
        <v>52</v>
      </c>
      <c r="N14" s="213" t="s">
        <v>52</v>
      </c>
      <c r="O14" s="960" t="s">
        <v>815</v>
      </c>
      <c r="P14" s="920" t="s">
        <v>816</v>
      </c>
      <c r="Q14" s="920" t="s">
        <v>55</v>
      </c>
      <c r="R14" s="1172">
        <v>2</v>
      </c>
      <c r="S14" s="920" t="s">
        <v>88</v>
      </c>
      <c r="T14" s="1174">
        <v>44563</v>
      </c>
      <c r="U14" s="1174">
        <v>44926</v>
      </c>
      <c r="V14" s="922" t="s">
        <v>57</v>
      </c>
      <c r="W14" s="1183">
        <v>928000000</v>
      </c>
      <c r="X14" s="1096" t="s">
        <v>66</v>
      </c>
      <c r="Y14" s="1002" t="s">
        <v>688</v>
      </c>
    </row>
    <row r="15" spans="1:37" ht="83.25" customHeight="1" x14ac:dyDescent="0.25">
      <c r="A15" s="1181"/>
      <c r="B15" s="1140"/>
      <c r="C15" s="1140"/>
      <c r="D15" s="1140"/>
      <c r="E15" s="34" t="s">
        <v>817</v>
      </c>
      <c r="F15" s="206">
        <v>718000000</v>
      </c>
      <c r="G15" s="212" t="s">
        <v>51</v>
      </c>
      <c r="H15" s="13" t="s">
        <v>52</v>
      </c>
      <c r="I15" s="13" t="s">
        <v>52</v>
      </c>
      <c r="J15" s="13" t="s">
        <v>52</v>
      </c>
      <c r="K15" s="13" t="s">
        <v>52</v>
      </c>
      <c r="L15" s="13" t="s">
        <v>52</v>
      </c>
      <c r="M15" s="13" t="s">
        <v>52</v>
      </c>
      <c r="N15" s="213" t="s">
        <v>52</v>
      </c>
      <c r="O15" s="960"/>
      <c r="P15" s="920"/>
      <c r="Q15" s="920"/>
      <c r="R15" s="1172"/>
      <c r="S15" s="920"/>
      <c r="T15" s="1174"/>
      <c r="U15" s="1174"/>
      <c r="V15" s="922"/>
      <c r="W15" s="1183"/>
      <c r="X15" s="1096"/>
      <c r="Y15" s="1002"/>
    </row>
    <row r="16" spans="1:37" ht="69.75" customHeight="1" thickBot="1" x14ac:dyDescent="0.3">
      <c r="A16" s="1182"/>
      <c r="B16" s="1141"/>
      <c r="C16" s="1141"/>
      <c r="D16" s="1141"/>
      <c r="E16" s="197" t="s">
        <v>818</v>
      </c>
      <c r="F16" s="207">
        <v>50000000</v>
      </c>
      <c r="G16" s="214" t="s">
        <v>51</v>
      </c>
      <c r="H16" s="198" t="s">
        <v>52</v>
      </c>
      <c r="I16" s="198" t="s">
        <v>52</v>
      </c>
      <c r="J16" s="198" t="s">
        <v>52</v>
      </c>
      <c r="K16" s="198" t="s">
        <v>52</v>
      </c>
      <c r="L16" s="198" t="s">
        <v>52</v>
      </c>
      <c r="M16" s="198" t="s">
        <v>52</v>
      </c>
      <c r="N16" s="215" t="s">
        <v>52</v>
      </c>
      <c r="O16" s="1038"/>
      <c r="P16" s="1024"/>
      <c r="Q16" s="1024"/>
      <c r="R16" s="1173"/>
      <c r="S16" s="1024"/>
      <c r="T16" s="1175"/>
      <c r="U16" s="1175"/>
      <c r="V16" s="1034"/>
      <c r="W16" s="1184"/>
      <c r="X16" s="1142"/>
      <c r="Y16" s="1016"/>
    </row>
    <row r="17" spans="5:23" x14ac:dyDescent="0.25">
      <c r="E17" s="19"/>
      <c r="F17" s="8">
        <f>SUM(F13:F16)</f>
        <v>1000000000</v>
      </c>
      <c r="W17" s="27">
        <f>SUM(W13:W16)</f>
        <v>1000000000</v>
      </c>
    </row>
    <row r="18" spans="5:23" x14ac:dyDescent="0.25">
      <c r="E18" s="19"/>
      <c r="F18" s="28"/>
      <c r="W18" s="31"/>
    </row>
    <row r="19" spans="5:23" x14ac:dyDescent="0.25">
      <c r="E19" s="19"/>
      <c r="F19" s="33"/>
      <c r="W19" s="31"/>
    </row>
  </sheetData>
  <mergeCells count="51">
    <mergeCell ref="A7:B7"/>
    <mergeCell ref="C7:F7"/>
    <mergeCell ref="A8:B8"/>
    <mergeCell ref="V14:V16"/>
    <mergeCell ref="A11:F11"/>
    <mergeCell ref="G11:N11"/>
    <mergeCell ref="O11:Y11"/>
    <mergeCell ref="A13:A16"/>
    <mergeCell ref="B13:B16"/>
    <mergeCell ref="X14:X16"/>
    <mergeCell ref="W14:W16"/>
    <mergeCell ref="Y14:Y16"/>
    <mergeCell ref="A9:B9"/>
    <mergeCell ref="O14:O16"/>
    <mergeCell ref="P14:P16"/>
    <mergeCell ref="AI1:AK1"/>
    <mergeCell ref="B2:C2"/>
    <mergeCell ref="D2:V2"/>
    <mergeCell ref="W2:X2"/>
    <mergeCell ref="AG2:AH2"/>
    <mergeCell ref="AI2:AK2"/>
    <mergeCell ref="W1:X1"/>
    <mergeCell ref="AG1:AH1"/>
    <mergeCell ref="A5:B5"/>
    <mergeCell ref="C5:F5"/>
    <mergeCell ref="A6:B6"/>
    <mergeCell ref="A1:A3"/>
    <mergeCell ref="B1:C1"/>
    <mergeCell ref="D1:V1"/>
    <mergeCell ref="B3:C3"/>
    <mergeCell ref="D3:V3"/>
    <mergeCell ref="C6:F6"/>
    <mergeCell ref="Q14:Q16"/>
    <mergeCell ref="R14:R16"/>
    <mergeCell ref="S14:S16"/>
    <mergeCell ref="U14:U16"/>
    <mergeCell ref="C13:C16"/>
    <mergeCell ref="D13:D16"/>
    <mergeCell ref="T14:T16"/>
    <mergeCell ref="C9:F9"/>
    <mergeCell ref="AI3:AK3"/>
    <mergeCell ref="C8:F8"/>
    <mergeCell ref="G8:J8"/>
    <mergeCell ref="K8:M8"/>
    <mergeCell ref="G6:J6"/>
    <mergeCell ref="K6:M6"/>
    <mergeCell ref="O6:Y9"/>
    <mergeCell ref="G7:J7"/>
    <mergeCell ref="K7:M7"/>
    <mergeCell ref="W3:X3"/>
    <mergeCell ref="AG3:AH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4.9989318521683403E-2"/>
  </sheetPr>
  <dimension ref="A1:U37"/>
  <sheetViews>
    <sheetView zoomScale="50" zoomScaleNormal="50" zoomScaleSheetLayoutView="70" workbookViewId="0">
      <selection activeCell="R9" sqref="R9"/>
    </sheetView>
  </sheetViews>
  <sheetFormatPr baseColWidth="10" defaultColWidth="8.85546875" defaultRowHeight="12.75" x14ac:dyDescent="0.25"/>
  <cols>
    <col min="1" max="1" width="25.42578125" style="4" customWidth="1"/>
    <col min="2" max="2" width="48.42578125" style="3" customWidth="1"/>
    <col min="3" max="3" width="38.28515625" style="9" customWidth="1"/>
    <col min="4" max="5" width="17.42578125" style="3" customWidth="1"/>
    <col min="6" max="6" width="19.85546875" style="3" customWidth="1"/>
    <col min="7" max="8" width="17.42578125" style="3" customWidth="1"/>
    <col min="9" max="9" width="29.7109375" style="9" customWidth="1"/>
    <col min="10" max="10" width="29.140625" style="4" customWidth="1"/>
    <col min="11" max="13" width="9.42578125" style="4" customWidth="1"/>
    <col min="14" max="16384" width="8.85546875" style="4"/>
  </cols>
  <sheetData>
    <row r="1" spans="1:21" s="1" customFormat="1" ht="26.1" customHeight="1" x14ac:dyDescent="0.25">
      <c r="A1" s="1185"/>
      <c r="B1" s="17" t="s">
        <v>0</v>
      </c>
      <c r="C1" s="614" t="s">
        <v>1</v>
      </c>
      <c r="D1" s="615"/>
      <c r="E1" s="615"/>
      <c r="F1" s="615"/>
      <c r="G1" s="615"/>
      <c r="H1" s="616"/>
      <c r="I1" s="486" t="s">
        <v>2</v>
      </c>
      <c r="J1" s="16" t="s">
        <v>3</v>
      </c>
      <c r="Q1" s="1107"/>
      <c r="R1" s="1107"/>
      <c r="S1" s="962"/>
      <c r="T1" s="962"/>
      <c r="U1" s="962"/>
    </row>
    <row r="2" spans="1:21" s="1" customFormat="1" ht="26.1" customHeight="1" x14ac:dyDescent="0.25">
      <c r="A2" s="1186"/>
      <c r="B2" s="17" t="s">
        <v>4</v>
      </c>
      <c r="C2" s="605" t="s">
        <v>5</v>
      </c>
      <c r="D2" s="606"/>
      <c r="E2" s="606"/>
      <c r="F2" s="606"/>
      <c r="G2" s="606"/>
      <c r="H2" s="607"/>
      <c r="I2" s="486" t="s">
        <v>6</v>
      </c>
      <c r="J2" s="16">
        <v>1</v>
      </c>
      <c r="Q2" s="1107"/>
      <c r="R2" s="1107"/>
      <c r="S2" s="1108"/>
      <c r="T2" s="1108"/>
      <c r="U2" s="1108"/>
    </row>
    <row r="3" spans="1:21" s="1" customFormat="1" ht="26.1" customHeight="1" x14ac:dyDescent="0.25">
      <c r="A3" s="1187"/>
      <c r="B3" s="17" t="s">
        <v>7</v>
      </c>
      <c r="C3" s="605" t="s">
        <v>8</v>
      </c>
      <c r="D3" s="606"/>
      <c r="E3" s="606"/>
      <c r="F3" s="606"/>
      <c r="G3" s="606"/>
      <c r="H3" s="607"/>
      <c r="I3" s="486" t="s">
        <v>9</v>
      </c>
      <c r="J3" s="18">
        <v>43761</v>
      </c>
      <c r="Q3" s="1107"/>
      <c r="R3" s="1107"/>
      <c r="S3" s="1110"/>
      <c r="T3" s="1108"/>
      <c r="U3" s="1108"/>
    </row>
    <row r="4" spans="1:21" ht="18" customHeight="1" thickBot="1" x14ac:dyDescent="0.3">
      <c r="A4" s="2"/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</row>
    <row r="5" spans="1:21" ht="22.5" customHeight="1" x14ac:dyDescent="0.25">
      <c r="A5" s="1349" t="s">
        <v>819</v>
      </c>
      <c r="B5" s="976" t="s">
        <v>21</v>
      </c>
      <c r="C5" s="977"/>
      <c r="D5" s="977"/>
      <c r="E5" s="977"/>
      <c r="F5" s="977"/>
      <c r="G5" s="977"/>
      <c r="H5" s="977"/>
      <c r="I5" s="977"/>
      <c r="J5" s="978"/>
      <c r="K5" s="19"/>
      <c r="L5" s="19"/>
      <c r="M5" s="19"/>
      <c r="N5" s="19"/>
      <c r="O5" s="19"/>
    </row>
    <row r="6" spans="1:21" ht="48.75" customHeight="1" thickBot="1" x14ac:dyDescent="0.3">
      <c r="A6" s="1353"/>
      <c r="B6" s="1354" t="s">
        <v>820</v>
      </c>
      <c r="C6" s="557" t="s">
        <v>36</v>
      </c>
      <c r="D6" s="557" t="s">
        <v>37</v>
      </c>
      <c r="E6" s="558" t="s">
        <v>821</v>
      </c>
      <c r="F6" s="557" t="s">
        <v>822</v>
      </c>
      <c r="G6" s="557" t="s">
        <v>40</v>
      </c>
      <c r="H6" s="557" t="s">
        <v>41</v>
      </c>
      <c r="I6" s="557" t="s">
        <v>823</v>
      </c>
      <c r="J6" s="556" t="s">
        <v>45</v>
      </c>
    </row>
    <row r="7" spans="1:21" ht="42" customHeight="1" x14ac:dyDescent="0.25">
      <c r="A7" s="824" t="s">
        <v>824</v>
      </c>
      <c r="B7" s="1360" t="s">
        <v>825</v>
      </c>
      <c r="C7" s="478" t="s">
        <v>826</v>
      </c>
      <c r="D7" s="478" t="s">
        <v>55</v>
      </c>
      <c r="E7" s="478">
        <v>1</v>
      </c>
      <c r="F7" s="478" t="s">
        <v>153</v>
      </c>
      <c r="G7" s="172">
        <v>44563</v>
      </c>
      <c r="H7" s="172">
        <v>44926</v>
      </c>
      <c r="I7" s="487" t="s">
        <v>827</v>
      </c>
      <c r="J7" s="1350" t="s">
        <v>828</v>
      </c>
    </row>
    <row r="8" spans="1:21" ht="42" customHeight="1" x14ac:dyDescent="0.25">
      <c r="A8" s="979"/>
      <c r="B8" s="1361" t="s">
        <v>829</v>
      </c>
      <c r="C8" s="477" t="s">
        <v>830</v>
      </c>
      <c r="D8" s="477" t="s">
        <v>55</v>
      </c>
      <c r="E8" s="477">
        <v>12</v>
      </c>
      <c r="F8" s="477" t="s">
        <v>112</v>
      </c>
      <c r="G8" s="555">
        <v>44563</v>
      </c>
      <c r="H8" s="555">
        <v>44926</v>
      </c>
      <c r="I8" s="488" t="s">
        <v>827</v>
      </c>
      <c r="J8" s="1352" t="s">
        <v>828</v>
      </c>
    </row>
    <row r="9" spans="1:21" s="12" customFormat="1" ht="168" customHeight="1" x14ac:dyDescent="0.25">
      <c r="A9" s="1355" t="s">
        <v>831</v>
      </c>
      <c r="B9" s="1362" t="s">
        <v>832</v>
      </c>
      <c r="C9" s="477" t="s">
        <v>833</v>
      </c>
      <c r="D9" s="477" t="s">
        <v>55</v>
      </c>
      <c r="E9" s="477">
        <v>2</v>
      </c>
      <c r="F9" s="477" t="s">
        <v>88</v>
      </c>
      <c r="G9" s="551">
        <v>44563</v>
      </c>
      <c r="H9" s="551">
        <v>44926</v>
      </c>
      <c r="I9" s="11" t="s">
        <v>834</v>
      </c>
      <c r="J9" s="1216" t="s">
        <v>704</v>
      </c>
    </row>
    <row r="10" spans="1:21" ht="168" customHeight="1" x14ac:dyDescent="0.25">
      <c r="A10" s="1355"/>
      <c r="B10" s="1362"/>
      <c r="C10" s="477" t="s">
        <v>835</v>
      </c>
      <c r="D10" s="477" t="s">
        <v>55</v>
      </c>
      <c r="E10" s="477">
        <v>2</v>
      </c>
      <c r="F10" s="477" t="s">
        <v>88</v>
      </c>
      <c r="G10" s="551">
        <v>44563</v>
      </c>
      <c r="H10" s="551">
        <v>44926</v>
      </c>
      <c r="I10" s="11" t="s">
        <v>834</v>
      </c>
      <c r="J10" s="1216" t="s">
        <v>704</v>
      </c>
    </row>
    <row r="11" spans="1:21" ht="42" customHeight="1" x14ac:dyDescent="0.25">
      <c r="A11" s="1355"/>
      <c r="B11" s="1361" t="s">
        <v>836</v>
      </c>
      <c r="C11" s="477" t="s">
        <v>837</v>
      </c>
      <c r="D11" s="477" t="s">
        <v>55</v>
      </c>
      <c r="E11" s="477">
        <v>1</v>
      </c>
      <c r="F11" s="490" t="s">
        <v>153</v>
      </c>
      <c r="G11" s="551">
        <v>44563</v>
      </c>
      <c r="H11" s="551">
        <v>44592</v>
      </c>
      <c r="I11" s="11" t="s">
        <v>834</v>
      </c>
      <c r="J11" s="1347" t="s">
        <v>673</v>
      </c>
    </row>
    <row r="12" spans="1:21" ht="42" customHeight="1" x14ac:dyDescent="0.25">
      <c r="A12" s="1355"/>
      <c r="B12" s="1361" t="s">
        <v>838</v>
      </c>
      <c r="C12" s="477" t="s">
        <v>839</v>
      </c>
      <c r="D12" s="477" t="s">
        <v>55</v>
      </c>
      <c r="E12" s="477">
        <v>1</v>
      </c>
      <c r="F12" s="490" t="s">
        <v>153</v>
      </c>
      <c r="G12" s="551" t="s">
        <v>840</v>
      </c>
      <c r="H12" s="551">
        <v>44926</v>
      </c>
      <c r="I12" s="11" t="s">
        <v>834</v>
      </c>
      <c r="J12" s="1347" t="s">
        <v>673</v>
      </c>
    </row>
    <row r="13" spans="1:21" ht="42" customHeight="1" x14ac:dyDescent="0.25">
      <c r="A13" s="1355"/>
      <c r="B13" s="1361" t="s">
        <v>841</v>
      </c>
      <c r="C13" s="477" t="s">
        <v>842</v>
      </c>
      <c r="D13" s="477" t="s">
        <v>55</v>
      </c>
      <c r="E13" s="477">
        <v>1</v>
      </c>
      <c r="F13" s="490" t="s">
        <v>153</v>
      </c>
      <c r="G13" s="551">
        <v>44563</v>
      </c>
      <c r="H13" s="551">
        <v>44592</v>
      </c>
      <c r="I13" s="11" t="s">
        <v>834</v>
      </c>
      <c r="J13" s="1347" t="s">
        <v>673</v>
      </c>
    </row>
    <row r="14" spans="1:21" ht="42" customHeight="1" x14ac:dyDescent="0.25">
      <c r="A14" s="1355"/>
      <c r="B14" s="1361" t="s">
        <v>843</v>
      </c>
      <c r="C14" s="477" t="s">
        <v>844</v>
      </c>
      <c r="D14" s="477" t="s">
        <v>55</v>
      </c>
      <c r="E14" s="477">
        <v>1</v>
      </c>
      <c r="F14" s="477" t="s">
        <v>153</v>
      </c>
      <c r="G14" s="551">
        <v>44563</v>
      </c>
      <c r="H14" s="555">
        <v>44926</v>
      </c>
      <c r="I14" s="11" t="s">
        <v>834</v>
      </c>
      <c r="J14" s="1347" t="s">
        <v>673</v>
      </c>
    </row>
    <row r="15" spans="1:21" ht="42" customHeight="1" x14ac:dyDescent="0.25">
      <c r="A15" s="1355"/>
      <c r="B15" s="1361" t="s">
        <v>845</v>
      </c>
      <c r="C15" s="490" t="s">
        <v>846</v>
      </c>
      <c r="D15" s="477" t="s">
        <v>55</v>
      </c>
      <c r="E15" s="477">
        <v>1</v>
      </c>
      <c r="F15" s="490" t="s">
        <v>153</v>
      </c>
      <c r="G15" s="551">
        <v>44563</v>
      </c>
      <c r="H15" s="551">
        <v>44592</v>
      </c>
      <c r="I15" s="11" t="s">
        <v>834</v>
      </c>
      <c r="J15" s="1347" t="s">
        <v>673</v>
      </c>
    </row>
    <row r="16" spans="1:21" ht="42" customHeight="1" x14ac:dyDescent="0.25">
      <c r="A16" s="1355"/>
      <c r="B16" s="1363" t="s">
        <v>847</v>
      </c>
      <c r="C16" s="490" t="s">
        <v>848</v>
      </c>
      <c r="D16" s="490" t="s">
        <v>55</v>
      </c>
      <c r="E16" s="490">
        <v>12</v>
      </c>
      <c r="F16" s="490" t="s">
        <v>112</v>
      </c>
      <c r="G16" s="551">
        <v>44563</v>
      </c>
      <c r="H16" s="551">
        <v>44926</v>
      </c>
      <c r="I16" s="11" t="s">
        <v>834</v>
      </c>
      <c r="J16" s="1347" t="s">
        <v>673</v>
      </c>
    </row>
    <row r="17" spans="1:10" ht="42" customHeight="1" x14ac:dyDescent="0.25">
      <c r="A17" s="1355"/>
      <c r="B17" s="1361" t="s">
        <v>849</v>
      </c>
      <c r="C17" s="477" t="s">
        <v>850</v>
      </c>
      <c r="D17" s="477" t="s">
        <v>143</v>
      </c>
      <c r="E17" s="20">
        <v>1</v>
      </c>
      <c r="F17" s="477" t="s">
        <v>112</v>
      </c>
      <c r="G17" s="555">
        <v>44563</v>
      </c>
      <c r="H17" s="555">
        <v>44926</v>
      </c>
      <c r="I17" s="531" t="s">
        <v>834</v>
      </c>
      <c r="J17" s="1347" t="s">
        <v>673</v>
      </c>
    </row>
    <row r="18" spans="1:10" ht="54.75" customHeight="1" x14ac:dyDescent="0.25">
      <c r="A18" s="1356" t="s">
        <v>851</v>
      </c>
      <c r="B18" s="1361" t="s">
        <v>852</v>
      </c>
      <c r="C18" s="477" t="s">
        <v>853</v>
      </c>
      <c r="D18" s="477" t="s">
        <v>55</v>
      </c>
      <c r="E18" s="477">
        <v>4</v>
      </c>
      <c r="F18" s="477" t="s">
        <v>56</v>
      </c>
      <c r="G18" s="555">
        <v>44563</v>
      </c>
      <c r="H18" s="555">
        <v>44926</v>
      </c>
      <c r="I18" s="531" t="s">
        <v>834</v>
      </c>
      <c r="J18" s="1347" t="s">
        <v>688</v>
      </c>
    </row>
    <row r="19" spans="1:10" ht="54.75" customHeight="1" x14ac:dyDescent="0.25">
      <c r="A19" s="1356"/>
      <c r="B19" s="1361" t="s">
        <v>854</v>
      </c>
      <c r="C19" s="477" t="s">
        <v>855</v>
      </c>
      <c r="D19" s="477" t="s">
        <v>55</v>
      </c>
      <c r="E19" s="477">
        <v>11</v>
      </c>
      <c r="F19" s="477" t="s">
        <v>112</v>
      </c>
      <c r="G19" s="555">
        <v>44593</v>
      </c>
      <c r="H19" s="555">
        <v>44926</v>
      </c>
      <c r="I19" s="531" t="s">
        <v>834</v>
      </c>
      <c r="J19" s="1347" t="s">
        <v>688</v>
      </c>
    </row>
    <row r="20" spans="1:10" ht="81" customHeight="1" x14ac:dyDescent="0.25">
      <c r="A20" s="1356"/>
      <c r="B20" s="1361" t="s">
        <v>856</v>
      </c>
      <c r="C20" s="477" t="s">
        <v>857</v>
      </c>
      <c r="D20" s="477" t="s">
        <v>55</v>
      </c>
      <c r="E20" s="477">
        <v>8</v>
      </c>
      <c r="F20" s="477" t="s">
        <v>283</v>
      </c>
      <c r="G20" s="555">
        <v>44563</v>
      </c>
      <c r="H20" s="555">
        <v>44926</v>
      </c>
      <c r="I20" s="531" t="s">
        <v>834</v>
      </c>
      <c r="J20" s="1347" t="s">
        <v>688</v>
      </c>
    </row>
    <row r="21" spans="1:10" ht="59.25" customHeight="1" x14ac:dyDescent="0.25">
      <c r="A21" s="1356"/>
      <c r="B21" s="1361" t="s">
        <v>858</v>
      </c>
      <c r="C21" s="477" t="s">
        <v>859</v>
      </c>
      <c r="D21" s="477" t="s">
        <v>55</v>
      </c>
      <c r="E21" s="477">
        <v>2</v>
      </c>
      <c r="F21" s="477" t="s">
        <v>88</v>
      </c>
      <c r="G21" s="555">
        <v>44563</v>
      </c>
      <c r="H21" s="555">
        <v>44926</v>
      </c>
      <c r="I21" s="531" t="s">
        <v>834</v>
      </c>
      <c r="J21" s="1347" t="s">
        <v>688</v>
      </c>
    </row>
    <row r="22" spans="1:10" ht="42" customHeight="1" x14ac:dyDescent="0.25">
      <c r="A22" s="1356"/>
      <c r="B22" s="1361" t="s">
        <v>860</v>
      </c>
      <c r="C22" s="477" t="s">
        <v>861</v>
      </c>
      <c r="D22" s="477" t="s">
        <v>55</v>
      </c>
      <c r="E22" s="477">
        <v>1</v>
      </c>
      <c r="F22" s="477" t="s">
        <v>153</v>
      </c>
      <c r="G22" s="555">
        <v>44563</v>
      </c>
      <c r="H22" s="555" t="s">
        <v>813</v>
      </c>
      <c r="I22" s="531" t="s">
        <v>834</v>
      </c>
      <c r="J22" s="1347" t="s">
        <v>688</v>
      </c>
    </row>
    <row r="23" spans="1:10" ht="42" customHeight="1" x14ac:dyDescent="0.25">
      <c r="A23" s="1356"/>
      <c r="B23" s="1361" t="s">
        <v>862</v>
      </c>
      <c r="C23" s="477" t="s">
        <v>863</v>
      </c>
      <c r="D23" s="477" t="s">
        <v>55</v>
      </c>
      <c r="E23" s="477">
        <v>1</v>
      </c>
      <c r="F23" s="477" t="s">
        <v>153</v>
      </c>
      <c r="G23" s="555">
        <v>44563</v>
      </c>
      <c r="H23" s="555">
        <v>44926</v>
      </c>
      <c r="I23" s="531" t="s">
        <v>834</v>
      </c>
      <c r="J23" s="1347" t="s">
        <v>688</v>
      </c>
    </row>
    <row r="24" spans="1:10" ht="42" customHeight="1" x14ac:dyDescent="0.25">
      <c r="A24" s="1356"/>
      <c r="B24" s="1361" t="s">
        <v>864</v>
      </c>
      <c r="C24" s="477" t="s">
        <v>865</v>
      </c>
      <c r="D24" s="477" t="s">
        <v>55</v>
      </c>
      <c r="E24" s="477">
        <v>1</v>
      </c>
      <c r="F24" s="477" t="s">
        <v>153</v>
      </c>
      <c r="G24" s="555">
        <v>44563</v>
      </c>
      <c r="H24" s="555">
        <v>44926</v>
      </c>
      <c r="I24" s="531" t="s">
        <v>834</v>
      </c>
      <c r="J24" s="1347" t="s">
        <v>688</v>
      </c>
    </row>
    <row r="25" spans="1:10" ht="42" customHeight="1" x14ac:dyDescent="0.25">
      <c r="A25" s="1356"/>
      <c r="B25" s="1361" t="s">
        <v>866</v>
      </c>
      <c r="C25" s="477" t="s">
        <v>867</v>
      </c>
      <c r="D25" s="477" t="s">
        <v>55</v>
      </c>
      <c r="E25" s="477">
        <v>1</v>
      </c>
      <c r="F25" s="477" t="s">
        <v>153</v>
      </c>
      <c r="G25" s="555">
        <v>44563</v>
      </c>
      <c r="H25" s="555">
        <v>44926</v>
      </c>
      <c r="I25" s="531" t="s">
        <v>834</v>
      </c>
      <c r="J25" s="1347" t="s">
        <v>688</v>
      </c>
    </row>
    <row r="26" spans="1:10" ht="42" customHeight="1" x14ac:dyDescent="0.25">
      <c r="A26" s="1356"/>
      <c r="B26" s="1361" t="s">
        <v>868</v>
      </c>
      <c r="C26" s="477" t="s">
        <v>869</v>
      </c>
      <c r="D26" s="477" t="s">
        <v>55</v>
      </c>
      <c r="E26" s="477">
        <v>4</v>
      </c>
      <c r="F26" s="477" t="s">
        <v>56</v>
      </c>
      <c r="G26" s="551">
        <v>44563</v>
      </c>
      <c r="H26" s="555">
        <v>44926</v>
      </c>
      <c r="I26" s="11" t="s">
        <v>834</v>
      </c>
      <c r="J26" s="1347" t="s">
        <v>696</v>
      </c>
    </row>
    <row r="27" spans="1:10" ht="42" customHeight="1" x14ac:dyDescent="0.25">
      <c r="A27" s="1357" t="s">
        <v>870</v>
      </c>
      <c r="B27" s="1363" t="s">
        <v>871</v>
      </c>
      <c r="C27" s="490" t="s">
        <v>872</v>
      </c>
      <c r="D27" s="490" t="s">
        <v>55</v>
      </c>
      <c r="E27" s="22">
        <v>11</v>
      </c>
      <c r="F27" s="490" t="s">
        <v>112</v>
      </c>
      <c r="G27" s="551">
        <v>44563</v>
      </c>
      <c r="H27" s="555">
        <v>44926</v>
      </c>
      <c r="I27" s="11" t="s">
        <v>834</v>
      </c>
      <c r="J27" s="1347" t="s">
        <v>696</v>
      </c>
    </row>
    <row r="28" spans="1:10" ht="45" customHeight="1" x14ac:dyDescent="0.25">
      <c r="A28" s="1357" t="s">
        <v>873</v>
      </c>
      <c r="B28" s="1361" t="s">
        <v>874</v>
      </c>
      <c r="C28" s="477" t="s">
        <v>774</v>
      </c>
      <c r="D28" s="477" t="s">
        <v>55</v>
      </c>
      <c r="E28" s="554">
        <v>1</v>
      </c>
      <c r="F28" s="477" t="s">
        <v>153</v>
      </c>
      <c r="G28" s="551">
        <v>44563</v>
      </c>
      <c r="H28" s="555">
        <v>44926</v>
      </c>
      <c r="I28" s="11" t="s">
        <v>834</v>
      </c>
      <c r="J28" s="1347" t="s">
        <v>696</v>
      </c>
    </row>
    <row r="29" spans="1:10" ht="45.75" customHeight="1" x14ac:dyDescent="0.25">
      <c r="A29" s="979" t="s">
        <v>875</v>
      </c>
      <c r="B29" s="1364" t="s">
        <v>876</v>
      </c>
      <c r="C29" s="477" t="s">
        <v>877</v>
      </c>
      <c r="D29" s="477" t="s">
        <v>55</v>
      </c>
      <c r="E29" s="554">
        <v>1</v>
      </c>
      <c r="F29" s="477" t="s">
        <v>153</v>
      </c>
      <c r="G29" s="555">
        <v>44564</v>
      </c>
      <c r="H29" s="555">
        <v>44592</v>
      </c>
      <c r="I29" s="531" t="s">
        <v>834</v>
      </c>
      <c r="J29" s="150" t="s">
        <v>714</v>
      </c>
    </row>
    <row r="30" spans="1:10" ht="45.75" customHeight="1" x14ac:dyDescent="0.25">
      <c r="A30" s="979"/>
      <c r="B30" s="1364" t="s">
        <v>878</v>
      </c>
      <c r="C30" s="477" t="s">
        <v>879</v>
      </c>
      <c r="D30" s="477" t="s">
        <v>55</v>
      </c>
      <c r="E30" s="554">
        <v>1</v>
      </c>
      <c r="F30" s="477" t="s">
        <v>153</v>
      </c>
      <c r="G30" s="555">
        <v>44564</v>
      </c>
      <c r="H30" s="555">
        <v>44804</v>
      </c>
      <c r="I30" s="531" t="s">
        <v>834</v>
      </c>
      <c r="J30" s="150" t="s">
        <v>714</v>
      </c>
    </row>
    <row r="31" spans="1:10" ht="45.75" customHeight="1" x14ac:dyDescent="0.25">
      <c r="A31" s="979"/>
      <c r="B31" s="1364" t="s">
        <v>880</v>
      </c>
      <c r="C31" s="477" t="s">
        <v>881</v>
      </c>
      <c r="D31" s="477" t="s">
        <v>55</v>
      </c>
      <c r="E31" s="554">
        <v>1</v>
      </c>
      <c r="F31" s="477" t="s">
        <v>153</v>
      </c>
      <c r="G31" s="555">
        <v>44564</v>
      </c>
      <c r="H31" s="555">
        <v>44926</v>
      </c>
      <c r="I31" s="531" t="s">
        <v>834</v>
      </c>
      <c r="J31" s="150" t="s">
        <v>714</v>
      </c>
    </row>
    <row r="32" spans="1:10" ht="45.75" customHeight="1" x14ac:dyDescent="0.25">
      <c r="A32" s="979"/>
      <c r="B32" s="1364" t="s">
        <v>882</v>
      </c>
      <c r="C32" s="477" t="s">
        <v>883</v>
      </c>
      <c r="D32" s="477" t="s">
        <v>55</v>
      </c>
      <c r="E32" s="554">
        <v>1</v>
      </c>
      <c r="F32" s="477" t="s">
        <v>153</v>
      </c>
      <c r="G32" s="555">
        <v>44564</v>
      </c>
      <c r="H32" s="555">
        <v>44592</v>
      </c>
      <c r="I32" s="531" t="s">
        <v>834</v>
      </c>
      <c r="J32" s="150" t="s">
        <v>714</v>
      </c>
    </row>
    <row r="33" spans="1:10" ht="45.75" customHeight="1" x14ac:dyDescent="0.25">
      <c r="A33" s="979"/>
      <c r="B33" s="1364" t="s">
        <v>884</v>
      </c>
      <c r="C33" s="477" t="s">
        <v>879</v>
      </c>
      <c r="D33" s="477" t="s">
        <v>55</v>
      </c>
      <c r="E33" s="554">
        <v>1</v>
      </c>
      <c r="F33" s="477" t="s">
        <v>153</v>
      </c>
      <c r="G33" s="555">
        <v>44564</v>
      </c>
      <c r="H33" s="555">
        <v>44804</v>
      </c>
      <c r="I33" s="531" t="s">
        <v>834</v>
      </c>
      <c r="J33" s="150" t="s">
        <v>714</v>
      </c>
    </row>
    <row r="34" spans="1:10" ht="45.75" customHeight="1" x14ac:dyDescent="0.25">
      <c r="A34" s="979"/>
      <c r="B34" s="1364" t="s">
        <v>885</v>
      </c>
      <c r="C34" s="477" t="s">
        <v>881</v>
      </c>
      <c r="D34" s="477" t="s">
        <v>55</v>
      </c>
      <c r="E34" s="554">
        <v>1</v>
      </c>
      <c r="F34" s="477" t="s">
        <v>153</v>
      </c>
      <c r="G34" s="555">
        <v>44564</v>
      </c>
      <c r="H34" s="555">
        <v>44926</v>
      </c>
      <c r="I34" s="531" t="s">
        <v>834</v>
      </c>
      <c r="J34" s="150" t="s">
        <v>714</v>
      </c>
    </row>
    <row r="35" spans="1:10" s="12" customFormat="1" ht="57" customHeight="1" x14ac:dyDescent="0.25">
      <c r="A35" s="1358" t="s">
        <v>886</v>
      </c>
      <c r="B35" s="1365" t="s">
        <v>887</v>
      </c>
      <c r="C35" s="476" t="s">
        <v>888</v>
      </c>
      <c r="D35" s="488" t="s">
        <v>55</v>
      </c>
      <c r="E35" s="488">
        <v>3</v>
      </c>
      <c r="F35" s="488" t="s">
        <v>56</v>
      </c>
      <c r="G35" s="533">
        <v>44562</v>
      </c>
      <c r="H35" s="533">
        <v>44926</v>
      </c>
      <c r="I35" s="532" t="s">
        <v>834</v>
      </c>
      <c r="J35" s="489" t="s">
        <v>748</v>
      </c>
    </row>
    <row r="36" spans="1:10" ht="42.75" customHeight="1" x14ac:dyDescent="0.25">
      <c r="A36" s="1358"/>
      <c r="B36" s="1364" t="s">
        <v>889</v>
      </c>
      <c r="C36" s="477" t="s">
        <v>890</v>
      </c>
      <c r="D36" s="488" t="s">
        <v>181</v>
      </c>
      <c r="E36" s="25">
        <v>1</v>
      </c>
      <c r="F36" s="488" t="s">
        <v>112</v>
      </c>
      <c r="G36" s="533">
        <v>44562</v>
      </c>
      <c r="H36" s="533">
        <v>44926</v>
      </c>
      <c r="I36" s="532" t="s">
        <v>834</v>
      </c>
      <c r="J36" s="489" t="s">
        <v>748</v>
      </c>
    </row>
    <row r="37" spans="1:10" ht="57" customHeight="1" thickBot="1" x14ac:dyDescent="0.3">
      <c r="A37" s="1359"/>
      <c r="B37" s="1366" t="s">
        <v>891</v>
      </c>
      <c r="C37" s="496" t="s">
        <v>892</v>
      </c>
      <c r="D37" s="500" t="s">
        <v>181</v>
      </c>
      <c r="E37" s="1351">
        <v>1</v>
      </c>
      <c r="F37" s="500" t="s">
        <v>112</v>
      </c>
      <c r="G37" s="154">
        <v>44562</v>
      </c>
      <c r="H37" s="154">
        <v>44926</v>
      </c>
      <c r="I37" s="535" t="s">
        <v>834</v>
      </c>
      <c r="J37" s="501" t="s">
        <v>748</v>
      </c>
    </row>
  </sheetData>
  <mergeCells count="18">
    <mergeCell ref="A1:A3"/>
    <mergeCell ref="C1:H1"/>
    <mergeCell ref="Q1:R1"/>
    <mergeCell ref="S1:U1"/>
    <mergeCell ref="C2:H2"/>
    <mergeCell ref="Q2:R2"/>
    <mergeCell ref="S2:U2"/>
    <mergeCell ref="C3:H3"/>
    <mergeCell ref="Q3:R3"/>
    <mergeCell ref="S3:U3"/>
    <mergeCell ref="A7:A8"/>
    <mergeCell ref="A9:A17"/>
    <mergeCell ref="B9:B10"/>
    <mergeCell ref="A5:A6"/>
    <mergeCell ref="B5:J5"/>
    <mergeCell ref="A18:A26"/>
    <mergeCell ref="A29:A34"/>
    <mergeCell ref="A35:A37"/>
  </mergeCell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zoomScale="60" zoomScaleNormal="60" workbookViewId="0">
      <selection activeCell="D26" sqref="D26"/>
    </sheetView>
  </sheetViews>
  <sheetFormatPr baseColWidth="10" defaultColWidth="11.42578125" defaultRowHeight="15" x14ac:dyDescent="0.25"/>
  <cols>
    <col min="1" max="1" width="7.140625" style="55" customWidth="1"/>
    <col min="2" max="2" width="41.42578125" customWidth="1"/>
    <col min="3" max="3" width="27.42578125" style="55" customWidth="1"/>
    <col min="4" max="4" width="29.42578125" style="55" customWidth="1"/>
    <col min="5" max="5" width="29.42578125" style="53" customWidth="1"/>
    <col min="6" max="6" width="46.42578125" style="57" customWidth="1"/>
    <col min="7" max="7" width="24.7109375" customWidth="1"/>
  </cols>
  <sheetData>
    <row r="1" spans="1:7" s="56" customFormat="1" ht="65.25" customHeight="1" x14ac:dyDescent="0.25">
      <c r="A1" s="63" t="s">
        <v>893</v>
      </c>
      <c r="B1" s="63" t="s">
        <v>894</v>
      </c>
      <c r="C1" s="63" t="s">
        <v>13</v>
      </c>
      <c r="D1" s="63" t="s">
        <v>895</v>
      </c>
      <c r="E1" s="64" t="s">
        <v>896</v>
      </c>
      <c r="F1" s="64" t="s">
        <v>897</v>
      </c>
      <c r="G1" s="64" t="s">
        <v>898</v>
      </c>
    </row>
    <row r="2" spans="1:7" ht="17.25" customHeight="1" x14ac:dyDescent="0.25">
      <c r="A2" s="1188">
        <v>4</v>
      </c>
      <c r="B2" s="1189" t="s">
        <v>622</v>
      </c>
      <c r="C2" s="1190" t="s">
        <v>623</v>
      </c>
      <c r="D2" s="1191">
        <f>+'Mejoramiento Cap. de Gestión'!F73</f>
        <v>22290000000.004299</v>
      </c>
      <c r="E2" s="1192" t="s">
        <v>899</v>
      </c>
      <c r="F2" s="58" t="s">
        <v>900</v>
      </c>
      <c r="G2" s="61">
        <v>445510000</v>
      </c>
    </row>
    <row r="3" spans="1:7" ht="15.75" customHeight="1" x14ac:dyDescent="0.25">
      <c r="A3" s="1188"/>
      <c r="B3" s="1189"/>
      <c r="C3" s="1190"/>
      <c r="D3" s="1191"/>
      <c r="E3" s="1192"/>
      <c r="F3" s="58" t="s">
        <v>901</v>
      </c>
      <c r="G3" s="65">
        <v>1339461822</v>
      </c>
    </row>
    <row r="4" spans="1:7" ht="15.75" customHeight="1" x14ac:dyDescent="0.25">
      <c r="A4" s="1188"/>
      <c r="B4" s="1189"/>
      <c r="C4" s="1190"/>
      <c r="D4" s="1191"/>
      <c r="E4" s="1192"/>
      <c r="F4" s="58" t="s">
        <v>902</v>
      </c>
      <c r="G4" s="65" t="e">
        <f>+'Mejoramiento Cap. de Gestión'!#REF!+'Mejoramiento Cap. de Gestión'!#REF!+'Mejoramiento Cap. de Gestión'!#REF!+'Mejoramiento Cap. de Gestión'!#REF!</f>
        <v>#REF!</v>
      </c>
    </row>
    <row r="5" spans="1:7" ht="15.75" customHeight="1" x14ac:dyDescent="0.25">
      <c r="A5" s="1188"/>
      <c r="B5" s="1189"/>
      <c r="C5" s="1190"/>
      <c r="D5" s="1191"/>
      <c r="E5" s="1192"/>
      <c r="F5" s="58" t="s">
        <v>903</v>
      </c>
      <c r="G5" s="65">
        <v>3118000000</v>
      </c>
    </row>
    <row r="6" spans="1:7" ht="15.75" customHeight="1" x14ac:dyDescent="0.25">
      <c r="A6" s="1188"/>
      <c r="B6" s="1189"/>
      <c r="C6" s="1190"/>
      <c r="D6" s="1191"/>
      <c r="E6" s="1192"/>
      <c r="F6" s="58" t="s">
        <v>904</v>
      </c>
      <c r="G6" s="65" t="e">
        <f>+'Mejoramiento Cap. de Gestión'!#REF!+'Mejoramiento Cap. de Gestión'!#REF!+'Mejoramiento Cap. de Gestión'!#REF!+'Mejoramiento Cap. de Gestión'!#REF!+'Mejoramiento Cap. de Gestión'!#REF!+'Mejoramiento Cap. de Gestión'!#REF!</f>
        <v>#REF!</v>
      </c>
    </row>
    <row r="7" spans="1:7" ht="15.75" customHeight="1" x14ac:dyDescent="0.25">
      <c r="A7" s="1188"/>
      <c r="B7" s="1189"/>
      <c r="C7" s="1190"/>
      <c r="D7" s="1191"/>
      <c r="E7" s="1192"/>
      <c r="F7" s="58" t="s">
        <v>905</v>
      </c>
      <c r="G7" s="65" t="e">
        <f>+'Mejoramiento Cap. de Gestión'!#REF!+'Mejoramiento Cap. de Gestión'!#REF!+'Mejoramiento Cap. de Gestión'!#REF!</f>
        <v>#REF!</v>
      </c>
    </row>
    <row r="8" spans="1:7" ht="15.75" customHeight="1" x14ac:dyDescent="0.25">
      <c r="A8" s="1188"/>
      <c r="B8" s="1189"/>
      <c r="C8" s="1190"/>
      <c r="D8" s="1191"/>
      <c r="E8" s="1192"/>
      <c r="F8" s="58" t="s">
        <v>906</v>
      </c>
      <c r="G8" s="65">
        <v>913814128</v>
      </c>
    </row>
    <row r="9" spans="1:7" ht="15.75" customHeight="1" x14ac:dyDescent="0.25">
      <c r="A9" s="1188"/>
      <c r="B9" s="1189"/>
      <c r="C9" s="1190"/>
      <c r="D9" s="1191"/>
      <c r="E9" s="1192"/>
      <c r="F9" s="58" t="s">
        <v>907</v>
      </c>
      <c r="G9" s="65" t="e">
        <f>+SUM('Mejoramiento Cap. de Gestión'!#REF!)</f>
        <v>#REF!</v>
      </c>
    </row>
    <row r="10" spans="1:7" ht="15.75" customHeight="1" x14ac:dyDescent="0.25">
      <c r="A10" s="1188"/>
      <c r="B10" s="1189"/>
      <c r="C10" s="1190"/>
      <c r="D10" s="1191"/>
      <c r="E10" s="1192"/>
      <c r="F10" s="58" t="s">
        <v>908</v>
      </c>
      <c r="G10" s="65">
        <v>2359900000</v>
      </c>
    </row>
    <row r="11" spans="1:7" ht="15.75" customHeight="1" x14ac:dyDescent="0.25">
      <c r="A11" s="1188"/>
      <c r="B11" s="1189"/>
      <c r="C11" s="1190"/>
      <c r="D11" s="1191"/>
      <c r="E11" s="1192"/>
      <c r="F11" s="58" t="s">
        <v>909</v>
      </c>
      <c r="G11" s="65" t="e">
        <f>+'Mejoramiento Cap. de Gestión'!#REF!</f>
        <v>#REF!</v>
      </c>
    </row>
    <row r="12" spans="1:7" ht="97.5" customHeight="1" x14ac:dyDescent="0.25">
      <c r="A12" s="58">
        <v>6</v>
      </c>
      <c r="B12" s="59" t="s">
        <v>806</v>
      </c>
      <c r="C12" s="60">
        <v>2018011000121</v>
      </c>
      <c r="D12" s="61">
        <f>+'Adecuación Sedes'!F17</f>
        <v>1000000000</v>
      </c>
      <c r="E12" s="62" t="s">
        <v>899</v>
      </c>
      <c r="F12" s="58" t="s">
        <v>902</v>
      </c>
      <c r="G12" s="61">
        <f>+D12</f>
        <v>1000000000</v>
      </c>
    </row>
    <row r="13" spans="1:7" ht="52.5" customHeight="1" x14ac:dyDescent="0.25">
      <c r="A13" s="1193">
        <v>7</v>
      </c>
      <c r="B13" s="1194" t="s">
        <v>763</v>
      </c>
      <c r="C13" s="1195">
        <v>2017011000087</v>
      </c>
      <c r="D13" s="1196" t="e">
        <f>+#REF!</f>
        <v>#REF!</v>
      </c>
      <c r="E13" s="1197" t="s">
        <v>899</v>
      </c>
      <c r="F13" s="67" t="s">
        <v>902</v>
      </c>
      <c r="G13" s="68">
        <v>7500000000</v>
      </c>
    </row>
    <row r="14" spans="1:7" ht="69" customHeight="1" x14ac:dyDescent="0.25">
      <c r="A14" s="1193"/>
      <c r="B14" s="1194"/>
      <c r="C14" s="1195"/>
      <c r="D14" s="1196"/>
      <c r="E14" s="1197"/>
      <c r="F14" s="66" t="s">
        <v>699</v>
      </c>
      <c r="G14" s="68">
        <v>500000000</v>
      </c>
    </row>
    <row r="15" spans="1:7" x14ac:dyDescent="0.25">
      <c r="B15" s="52"/>
      <c r="C15" s="54"/>
    </row>
    <row r="16" spans="1:7" x14ac:dyDescent="0.25">
      <c r="B16" s="52"/>
      <c r="C16" s="54"/>
    </row>
    <row r="17" spans="2:3" x14ac:dyDescent="0.25">
      <c r="B17" s="52"/>
      <c r="C17" s="54"/>
    </row>
    <row r="18" spans="2:3" x14ac:dyDescent="0.25">
      <c r="B18" s="52"/>
      <c r="C18" s="54"/>
    </row>
    <row r="19" spans="2:3" x14ac:dyDescent="0.25">
      <c r="C19" s="54"/>
    </row>
  </sheetData>
  <mergeCells count="10">
    <mergeCell ref="A13:A14"/>
    <mergeCell ref="B13:B14"/>
    <mergeCell ref="C13:C14"/>
    <mergeCell ref="D13:D14"/>
    <mergeCell ref="E13:E14"/>
    <mergeCell ref="A2:A11"/>
    <mergeCell ref="B2:B11"/>
    <mergeCell ref="C2:C11"/>
    <mergeCell ref="D2:D11"/>
    <mergeCell ref="E2:E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3335A541D0984986348E5BC88173D8" ma:contentTypeVersion="14" ma:contentTypeDescription="Crear nuevo documento." ma:contentTypeScope="" ma:versionID="ab91dd4682db0319a8753dd89babe1e7">
  <xsd:schema xmlns:xsd="http://www.w3.org/2001/XMLSchema" xmlns:xs="http://www.w3.org/2001/XMLSchema" xmlns:p="http://schemas.microsoft.com/office/2006/metadata/properties" xmlns:ns3="814be1a8-cbcc-4168-93c8-a060a75f90c5" xmlns:ns4="59001586-110e-41ca-96e6-5e8b0f0d267c" targetNamespace="http://schemas.microsoft.com/office/2006/metadata/properties" ma:root="true" ma:fieldsID="2f9b90c60d381cf9898e867341ea3ce5" ns3:_="" ns4:_="">
    <xsd:import namespace="814be1a8-cbcc-4168-93c8-a060a75f90c5"/>
    <xsd:import namespace="59001586-110e-41ca-96e6-5e8b0f0d26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be1a8-cbcc-4168-93c8-a060a75f90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01586-110e-41ca-96e6-5e8b0f0d267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DD3476-10D4-4BD5-94EB-F9E825AECE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be1a8-cbcc-4168-93c8-a060a75f90c5"/>
    <ds:schemaRef ds:uri="59001586-110e-41ca-96e6-5e8b0f0d26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0A59D5-F406-4CC9-9AFB-1B04D6F930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08689-0194-4E42-8BE6-2F32701200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Ordenamiento social de la PR</vt:lpstr>
      <vt:lpstr>Comunidades Indigenas</vt:lpstr>
      <vt:lpstr>Comunidades Negras</vt:lpstr>
      <vt:lpstr>Arquitectura empresarial </vt:lpstr>
      <vt:lpstr>Mejoramiento Cap. de Gestión</vt:lpstr>
      <vt:lpstr>Fondo Documental</vt:lpstr>
      <vt:lpstr>Adecuación Sedes</vt:lpstr>
      <vt:lpstr>Políticas Institucionales</vt:lpstr>
      <vt:lpstr>RESUMEN $</vt:lpstr>
      <vt:lpstr>'Comunidades Indigenas'!Área_de_impresión</vt:lpstr>
      <vt:lpstr>'Comunidades Negras'!Área_de_impresión</vt:lpstr>
      <vt:lpstr>'Mejoramiento Cap. de Gestión'!Área_de_impresión</vt:lpstr>
      <vt:lpstr>'Ordenamiento social de la PR'!Área_de_impresión</vt:lpstr>
      <vt:lpstr>'Políticas Institucionales'!Área_de_impresión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Laptop</dc:creator>
  <cp:keywords/>
  <dc:description/>
  <cp:lastModifiedBy>HP Laptop</cp:lastModifiedBy>
  <cp:revision/>
  <dcterms:created xsi:type="dcterms:W3CDTF">2021-11-18T18:30:54Z</dcterms:created>
  <dcterms:modified xsi:type="dcterms:W3CDTF">2022-12-06T03:16:01Z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0x010100A43335A541D0984986348E5BC88173D8</vt:lpwstr>
  </property>
</Properties>
</file>